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i\Desktop\Finazas 2022\Finanzas febrero 2022\"/>
    </mc:Choice>
  </mc:AlternateContent>
  <bookViews>
    <workbookView xWindow="0" yWindow="0" windowWidth="15360" windowHeight="71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7" i="1" l="1"/>
  <c r="E236" i="1"/>
  <c r="E232" i="1"/>
  <c r="E229" i="1"/>
  <c r="E226" i="1"/>
  <c r="E223" i="1"/>
  <c r="E221" i="1"/>
  <c r="E216" i="1"/>
  <c r="E214" i="1"/>
  <c r="E211" i="1"/>
  <c r="E207" i="1"/>
  <c r="E204" i="1"/>
  <c r="E202" i="1"/>
  <c r="E199" i="1"/>
  <c r="E197" i="1"/>
  <c r="E195" i="1"/>
  <c r="E193" i="1"/>
  <c r="E191" i="1"/>
  <c r="E185" i="1"/>
  <c r="E182" i="1"/>
  <c r="E178" i="1"/>
  <c r="E176" i="1"/>
  <c r="E174" i="1"/>
  <c r="E168" i="1"/>
  <c r="E166" i="1"/>
  <c r="E164" i="1"/>
  <c r="E158" i="1"/>
  <c r="E154" i="1"/>
  <c r="E152" i="1"/>
  <c r="E148" i="1"/>
  <c r="E146" i="1"/>
  <c r="E144" i="1"/>
  <c r="E136" i="1"/>
  <c r="E134" i="1"/>
  <c r="E127" i="1"/>
  <c r="E125" i="1"/>
  <c r="E122" i="1"/>
  <c r="E120" i="1"/>
  <c r="E117" i="1"/>
  <c r="E108" i="1"/>
  <c r="E104" i="1"/>
  <c r="E100" i="1"/>
  <c r="E94" i="1"/>
  <c r="E92" i="1"/>
  <c r="E89" i="1"/>
  <c r="E86" i="1"/>
  <c r="E82" i="1"/>
  <c r="E80" i="1"/>
  <c r="E78" i="1"/>
  <c r="E75" i="1"/>
  <c r="E72" i="1"/>
  <c r="E70" i="1"/>
  <c r="E68" i="1"/>
  <c r="E66" i="1"/>
  <c r="E61" i="1" l="1"/>
  <c r="E57" i="1"/>
  <c r="E55" i="1"/>
  <c r="E49" i="1"/>
  <c r="E45" i="1"/>
  <c r="E43" i="1"/>
  <c r="E39" i="1"/>
  <c r="E34" i="1"/>
  <c r="E31" i="1"/>
  <c r="E28" i="1"/>
  <c r="E26" i="1"/>
  <c r="E20" i="1"/>
  <c r="E18" i="1"/>
  <c r="E16" i="1"/>
</calcChain>
</file>

<file path=xl/sharedStrings.xml><?xml version="1.0" encoding="utf-8"?>
<sst xmlns="http://schemas.openxmlformats.org/spreadsheetml/2006/main" count="481" uniqueCount="299">
  <si>
    <t xml:space="preserve">República Dominicana </t>
  </si>
  <si>
    <t>SERVICIO NACIONAL DE SALUD</t>
  </si>
  <si>
    <t xml:space="preserve">Santo Domingo, D.N. </t>
  </si>
  <si>
    <t xml:space="preserve">FECHA </t>
  </si>
  <si>
    <t>NCF</t>
  </si>
  <si>
    <t>SUPLIDOR</t>
  </si>
  <si>
    <t>DETALLES</t>
  </si>
  <si>
    <t>TOTAL</t>
  </si>
  <si>
    <t>BARUC PHARMA, S.R.L.</t>
  </si>
  <si>
    <t>SANGRE DE CARNERO</t>
  </si>
  <si>
    <t>CARIBBEAN INTEGRATED SOLUCIONS</t>
  </si>
  <si>
    <t>CRUZ AYALA, S.R.L.</t>
  </si>
  <si>
    <t xml:space="preserve">ALIMENTOS VARIOS </t>
  </si>
  <si>
    <t>FERNANDO ANTONIO BONILLA DIAZ</t>
  </si>
  <si>
    <t xml:space="preserve">FRANCIA GOMEZ CABRAL </t>
  </si>
  <si>
    <t>FRIFARMA</t>
  </si>
  <si>
    <t>CLARITROMICINA 500MG</t>
  </si>
  <si>
    <t>INDUVECA, S.A.</t>
  </si>
  <si>
    <t>MACROTECH FARMACEUTICA, S.R.L.</t>
  </si>
  <si>
    <t>NINGG COMPANY, S.R.L.</t>
  </si>
  <si>
    <t>PRODUCTOS Y VEG. GUZMAN UREÑA, S.R.L.-</t>
  </si>
  <si>
    <t xml:space="preserve">MAT. MED. Q. </t>
  </si>
  <si>
    <t xml:space="preserve">SANDRY GOMEZ RODRIGUEZ </t>
  </si>
  <si>
    <t>SEAN DOMINICANA</t>
  </si>
  <si>
    <t>SURGIPHARMA S.R.L.</t>
  </si>
  <si>
    <t>ULTRALAB</t>
  </si>
  <si>
    <t>VARGAS PEÑA MULTI SERVICIOS</t>
  </si>
  <si>
    <t>Preparado Por:</t>
  </si>
  <si>
    <t xml:space="preserve">HOSPITAL PEDIATRICO DR. ROBERT REID CABRAL </t>
  </si>
  <si>
    <t xml:space="preserve">ARROZ </t>
  </si>
  <si>
    <t>LINDE GAS DOMINICANA</t>
  </si>
  <si>
    <t>MINYETTY PREST CONTROL</t>
  </si>
  <si>
    <t>CONTROL DE PLAGAS</t>
  </si>
  <si>
    <t>MORAMI S.R.L.</t>
  </si>
  <si>
    <t>PROCE-PLUS, S.R.L.</t>
  </si>
  <si>
    <t>PROFARES S.R.L.</t>
  </si>
  <si>
    <t xml:space="preserve">ROJAS Y SERRANO </t>
  </si>
  <si>
    <t>SUPLIDORES MEDICOS COMERCIALES</t>
  </si>
  <si>
    <t xml:space="preserve">Estados de cuenta de los suplidores </t>
  </si>
  <si>
    <t>BIO NUCLEAR, S.A.</t>
  </si>
  <si>
    <t>BIO-WIN,S.R.L.</t>
  </si>
  <si>
    <t>HIDROMED,S.R.L.</t>
  </si>
  <si>
    <t>LAMBDA DIAGNOSTICO, S.R.L.</t>
  </si>
  <si>
    <t>SUPLIMED, S.R.L.</t>
  </si>
  <si>
    <t>B1500000154</t>
  </si>
  <si>
    <t>B1500000309</t>
  </si>
  <si>
    <t>B1500000314</t>
  </si>
  <si>
    <t xml:space="preserve">AIDSA </t>
  </si>
  <si>
    <t xml:space="preserve">DRE. MALEN GUERRA, S.A. </t>
  </si>
  <si>
    <t>FARACH,S.A.</t>
  </si>
  <si>
    <t xml:space="preserve">GLOBAL MEDICAL DOMINICANA </t>
  </si>
  <si>
    <t>GLOBAL MULTI-PHARMA DOMINICANA</t>
  </si>
  <si>
    <t>INVERSIONES Y NEGOCIOS (INESA)</t>
  </si>
  <si>
    <t>KELNET COMPUTER, S.R.L.</t>
  </si>
  <si>
    <t xml:space="preserve">LABORATORIO REFERENCIA </t>
  </si>
  <si>
    <t>OSIRIS &amp; CO., S.A.</t>
  </si>
  <si>
    <t>ROSMED HEALTHE E.I.R.L.</t>
  </si>
  <si>
    <t>SAGA PHARMA</t>
  </si>
  <si>
    <t xml:space="preserve">UNIQUE REPRESENTACIONES </t>
  </si>
  <si>
    <t xml:space="preserve">SERVICIO DE ESTERILIZACION </t>
  </si>
  <si>
    <t xml:space="preserve">MEDICAMENTOS </t>
  </si>
  <si>
    <t>MANO DE OBRA</t>
  </si>
  <si>
    <t>DESPENSA</t>
  </si>
  <si>
    <t>FUNDA BLANCA</t>
  </si>
  <si>
    <t xml:space="preserve">MEDICAMENTO </t>
  </si>
  <si>
    <t>CATETER</t>
  </si>
  <si>
    <t xml:space="preserve">CATETER </t>
  </si>
  <si>
    <t xml:space="preserve">LECHE ENTERA </t>
  </si>
  <si>
    <t xml:space="preserve">ANALISIS A PACIENTE </t>
  </si>
  <si>
    <t>MATERIAL GASTABLE (OFICINA)</t>
  </si>
  <si>
    <t>PRUEBAS RAPIDAS COVID-19</t>
  </si>
  <si>
    <t xml:space="preserve">MAT. FERRETERO </t>
  </si>
  <si>
    <t>B1500000173</t>
  </si>
  <si>
    <t>B1500000370</t>
  </si>
  <si>
    <t>B1500000299</t>
  </si>
  <si>
    <t>B1500000372</t>
  </si>
  <si>
    <t>B1500003516</t>
  </si>
  <si>
    <t>B1500000176</t>
  </si>
  <si>
    <t>B1500000178</t>
  </si>
  <si>
    <t>B1500000543</t>
  </si>
  <si>
    <t>B1500000013</t>
  </si>
  <si>
    <t>A &amp; S IMPORTADORA MEDICA,S.R.L.</t>
  </si>
  <si>
    <t>CAR-M GRUPO FARMACEUTICO,S.R.L.</t>
  </si>
  <si>
    <t xml:space="preserve">CLARO </t>
  </si>
  <si>
    <t xml:space="preserve">INNOVACIONES MEDICAS D/CARIBE </t>
  </si>
  <si>
    <t>RONAJUS FARMACEUTICA</t>
  </si>
  <si>
    <t>SERVICIOS D/MATERIALES GASTABLE MATERLEX SRL</t>
  </si>
  <si>
    <t>SSP SERVI SALUD PREMIUM, S.R.L.</t>
  </si>
  <si>
    <t xml:space="preserve">CANULAS DE ASPIRAR </t>
  </si>
  <si>
    <t>CATETER #24</t>
  </si>
  <si>
    <t xml:space="preserve">MAT. MED. Q. VARIOS </t>
  </si>
  <si>
    <t>HILO VICRYL-0</t>
  </si>
  <si>
    <t>NALBUMINA GRAY 10MG</t>
  </si>
  <si>
    <t xml:space="preserve">SERVICIO DE TELEFONO </t>
  </si>
  <si>
    <t xml:space="preserve">MAT. GASTABLE </t>
  </si>
  <si>
    <t xml:space="preserve">ACETAMINOFEN 60MG </t>
  </si>
  <si>
    <t xml:space="preserve">MICROGOTERO DE PRECISION CON BURETRA </t>
  </si>
  <si>
    <t xml:space="preserve">EMBUTIDOS </t>
  </si>
  <si>
    <t xml:space="preserve">MAT. MED. DE LABOTARIO </t>
  </si>
  <si>
    <t>CARGO P/ENTREGA</t>
  </si>
  <si>
    <t xml:space="preserve">GEL FOAN </t>
  </si>
  <si>
    <t>JERINGUILLAS DE BULBO 50ML</t>
  </si>
  <si>
    <t>CARNES</t>
  </si>
  <si>
    <t xml:space="preserve">ACICLOVIR 250 MG </t>
  </si>
  <si>
    <t xml:space="preserve">ZAPATOS DESECHABLES </t>
  </si>
  <si>
    <t xml:space="preserve">MEDICAEMNTOS </t>
  </si>
  <si>
    <t>Licda. Victoria lopez</t>
  </si>
  <si>
    <t>Contador Interino</t>
  </si>
  <si>
    <t>B1500001041</t>
  </si>
  <si>
    <t>B1500001048</t>
  </si>
  <si>
    <t>B1500001072</t>
  </si>
  <si>
    <t>B1500000271</t>
  </si>
  <si>
    <t>AUBRIMARC MEDICAL, S.R.L.</t>
  </si>
  <si>
    <t>PUNTA DE RADIO FRECUENCIA</t>
  </si>
  <si>
    <t>B1500000177</t>
  </si>
  <si>
    <t>B1500000179</t>
  </si>
  <si>
    <t>B1500000180</t>
  </si>
  <si>
    <t>B1500001334</t>
  </si>
  <si>
    <t>BDC SERRALLES, S.R.L.</t>
  </si>
  <si>
    <t>B1500025224</t>
  </si>
  <si>
    <t>B1500025303</t>
  </si>
  <si>
    <t>B1500001428</t>
  </si>
  <si>
    <t>B1500001439</t>
  </si>
  <si>
    <t>B1500000084</t>
  </si>
  <si>
    <t>HILO VICRYL (VARIOS)</t>
  </si>
  <si>
    <t>B1500000085</t>
  </si>
  <si>
    <t>B1500000086</t>
  </si>
  <si>
    <t>B1500000087</t>
  </si>
  <si>
    <t>B1500001751</t>
  </si>
  <si>
    <t>B1500001847</t>
  </si>
  <si>
    <t>B1500001858</t>
  </si>
  <si>
    <t>DETERGENTES</t>
  </si>
  <si>
    <t>B150000246</t>
  </si>
  <si>
    <t xml:space="preserve">CEREMO, SRL </t>
  </si>
  <si>
    <t>B1500004496</t>
  </si>
  <si>
    <t>CIENCIA Y TECNOLOGIA Y CONSULTA</t>
  </si>
  <si>
    <t>FRASCO 60ML</t>
  </si>
  <si>
    <t>B1500004508</t>
  </si>
  <si>
    <t>B1500004524</t>
  </si>
  <si>
    <t>B1500159110</t>
  </si>
  <si>
    <t>B1500159109</t>
  </si>
  <si>
    <t>B1500158015</t>
  </si>
  <si>
    <t>B1500158107</t>
  </si>
  <si>
    <t>B1500159106</t>
  </si>
  <si>
    <t>B150000328</t>
  </si>
  <si>
    <t xml:space="preserve">CLINIMED </t>
  </si>
  <si>
    <t xml:space="preserve">ACIDO CITRICO </t>
  </si>
  <si>
    <t>B1500004484</t>
  </si>
  <si>
    <t>B1500004485</t>
  </si>
  <si>
    <t>B1500004547</t>
  </si>
  <si>
    <t>D IVANT IMPORT S.R.L.</t>
  </si>
  <si>
    <t>B1500000316</t>
  </si>
  <si>
    <t>B1500000317</t>
  </si>
  <si>
    <t>B1500000315</t>
  </si>
  <si>
    <t>B1500019820</t>
  </si>
  <si>
    <t xml:space="preserve">DISTRIBUIDORA INT. PETROLEO </t>
  </si>
  <si>
    <t>B1500000356</t>
  </si>
  <si>
    <t>DISTRIBUIDORA JUMELLES S.R.L.</t>
  </si>
  <si>
    <t>TABLILLA P/CANALIZACI</t>
  </si>
  <si>
    <t>B1500002317</t>
  </si>
  <si>
    <t>B1500000323</t>
  </si>
  <si>
    <t>ELIZABETH HERNANDEZ</t>
  </si>
  <si>
    <t>B1500000324</t>
  </si>
  <si>
    <t>B1500002173</t>
  </si>
  <si>
    <t>B1500002176</t>
  </si>
  <si>
    <t xml:space="preserve">SOL. LACTATO </t>
  </si>
  <si>
    <t xml:space="preserve">FARNASA </t>
  </si>
  <si>
    <t>FLUCONAZOL 200MG</t>
  </si>
  <si>
    <t>B1500000549</t>
  </si>
  <si>
    <t>B1500000399</t>
  </si>
  <si>
    <t xml:space="preserve">GRANOS </t>
  </si>
  <si>
    <t>B1500002390</t>
  </si>
  <si>
    <t>B1500000398</t>
  </si>
  <si>
    <t>B1500002393</t>
  </si>
  <si>
    <t>B1500002394</t>
  </si>
  <si>
    <t>CITRATO DE CAFEINA 3ML</t>
  </si>
  <si>
    <t>B1500000249</t>
  </si>
  <si>
    <t>B1500000255</t>
  </si>
  <si>
    <t>B1500000241</t>
  </si>
  <si>
    <t>B1500001831</t>
  </si>
  <si>
    <t>B1500001832</t>
  </si>
  <si>
    <t>B1500001838</t>
  </si>
  <si>
    <t>B1500001860</t>
  </si>
  <si>
    <t>B1500001867</t>
  </si>
  <si>
    <t>B1500008976</t>
  </si>
  <si>
    <t>INDUSTRIAS BANILEJAS, S.A.S.</t>
  </si>
  <si>
    <t xml:space="preserve">CAFÉ </t>
  </si>
  <si>
    <t>B1500008974</t>
  </si>
  <si>
    <t>B1500008975</t>
  </si>
  <si>
    <t>B1500234424</t>
  </si>
  <si>
    <t>B1500237137</t>
  </si>
  <si>
    <t>B1500237139</t>
  </si>
  <si>
    <t xml:space="preserve">JUGOS </t>
  </si>
  <si>
    <t>B1500000027</t>
  </si>
  <si>
    <t>B1500000162</t>
  </si>
  <si>
    <t>B1500000181</t>
  </si>
  <si>
    <t>B1500000147</t>
  </si>
  <si>
    <t>B1500000150</t>
  </si>
  <si>
    <t>B1500000726</t>
  </si>
  <si>
    <t>B1500003647</t>
  </si>
  <si>
    <t>B1500001308</t>
  </si>
  <si>
    <t>B1500005488</t>
  </si>
  <si>
    <t>B1500005603</t>
  </si>
  <si>
    <t>B1500005607</t>
  </si>
  <si>
    <t xml:space="preserve">OXIGENO LIQUIDO MED. USD/HSCF </t>
  </si>
  <si>
    <t>B1500005611</t>
  </si>
  <si>
    <t>B1500005684</t>
  </si>
  <si>
    <t>B1500005685</t>
  </si>
  <si>
    <t>LIVAO FARMACEUTICA, S.R.L.</t>
  </si>
  <si>
    <t>DERINOE IV INY X 5AMP 5ML</t>
  </si>
  <si>
    <t>B1500004949</t>
  </si>
  <si>
    <t>B1500004960</t>
  </si>
  <si>
    <t>B1500004961</t>
  </si>
  <si>
    <t>B1500004978</t>
  </si>
  <si>
    <t>B1500004982</t>
  </si>
  <si>
    <t>B1500004992</t>
  </si>
  <si>
    <t>B1500004995</t>
  </si>
  <si>
    <t>B1500000186</t>
  </si>
  <si>
    <t>B1500002596</t>
  </si>
  <si>
    <t>B1500000107</t>
  </si>
  <si>
    <t>B1500000108</t>
  </si>
  <si>
    <t>PARACETAMOL INF 100MG/10ML</t>
  </si>
  <si>
    <t>B1500000110</t>
  </si>
  <si>
    <t>B1500000938</t>
  </si>
  <si>
    <t>B1500000300</t>
  </si>
  <si>
    <t>DEXTROSA AL 50%</t>
  </si>
  <si>
    <t>B1500000302</t>
  </si>
  <si>
    <t>DICLOFENAC AMP. 75MG</t>
  </si>
  <si>
    <t>B1500000577</t>
  </si>
  <si>
    <t>B1500000574</t>
  </si>
  <si>
    <t>B1500000568</t>
  </si>
  <si>
    <t>B1500000562</t>
  </si>
  <si>
    <t>B1500000571</t>
  </si>
  <si>
    <t>B1500003699</t>
  </si>
  <si>
    <t>B1500000855</t>
  </si>
  <si>
    <t>B1500000565</t>
  </si>
  <si>
    <t>CIPROFLOXACINA 0.2MG INF</t>
  </si>
  <si>
    <t>B1500000572</t>
  </si>
  <si>
    <t>OMEPRAZOL 40MG AMP VIAL 10ML</t>
  </si>
  <si>
    <t>B1500000587</t>
  </si>
  <si>
    <t>B1500000595</t>
  </si>
  <si>
    <t xml:space="preserve">CLOREFENIHIDRAMINA </t>
  </si>
  <si>
    <t>B1500000015</t>
  </si>
  <si>
    <t xml:space="preserve">CARNES </t>
  </si>
  <si>
    <t>B1500000373</t>
  </si>
  <si>
    <t>B1500000011</t>
  </si>
  <si>
    <t xml:space="preserve">SDE SOLUCIONES MEDICAS SRL </t>
  </si>
  <si>
    <t xml:space="preserve">KIT D/MANTENIMIENTO </t>
  </si>
  <si>
    <t>MAT. MED. Q</t>
  </si>
  <si>
    <t>B1500002490</t>
  </si>
  <si>
    <t xml:space="preserve">NIRZOLID </t>
  </si>
  <si>
    <t>B1500002505</t>
  </si>
  <si>
    <t>B1500002705</t>
  </si>
  <si>
    <t>B1500002713</t>
  </si>
  <si>
    <t>ACICLOVIR 200MG</t>
  </si>
  <si>
    <t>B1500002724</t>
  </si>
  <si>
    <t>B0100732638</t>
  </si>
  <si>
    <t xml:space="preserve">SEGUROS UNIVERSAL </t>
  </si>
  <si>
    <t>B1500000916</t>
  </si>
  <si>
    <t>SERVIAMED DOMINICANA, S.R.L.</t>
  </si>
  <si>
    <t>SULFATO DE BARIUN FCO</t>
  </si>
  <si>
    <t>B1500000360</t>
  </si>
  <si>
    <t xml:space="preserve">SERVICIO GRAFICOS TITO </t>
  </si>
  <si>
    <t xml:space="preserve">MAT. GASTABLE VARIOS </t>
  </si>
  <si>
    <t>B1500000089</t>
  </si>
  <si>
    <t>B1500000214</t>
  </si>
  <si>
    <t>SET MEDICAL, S.R.L.</t>
  </si>
  <si>
    <t>VASELINA SOLIDA TARRO 3.5KG</t>
  </si>
  <si>
    <t>B1500000215</t>
  </si>
  <si>
    <t xml:space="preserve">VASELINA LIQUIDA </t>
  </si>
  <si>
    <t>B1500000422</t>
  </si>
  <si>
    <t>SILVER PHARMA,S.R.L.</t>
  </si>
  <si>
    <t>B1500000970</t>
  </si>
  <si>
    <t>B1500000976</t>
  </si>
  <si>
    <t>B1500000321</t>
  </si>
  <si>
    <t>B1500003266</t>
  </si>
  <si>
    <t>B1500003303</t>
  </si>
  <si>
    <t xml:space="preserve">MASCARILLA </t>
  </si>
  <si>
    <t>B1500000103</t>
  </si>
  <si>
    <t>B1500000328</t>
  </si>
  <si>
    <t>TENDAMED, SRL</t>
  </si>
  <si>
    <t>B1500000325</t>
  </si>
  <si>
    <t>B1500000327</t>
  </si>
  <si>
    <t>B1500000331</t>
  </si>
  <si>
    <t>B1500007635</t>
  </si>
  <si>
    <t xml:space="preserve">TROPIGAS DOMINICANA, S.A. </t>
  </si>
  <si>
    <t xml:space="preserve">GAS LICUADO </t>
  </si>
  <si>
    <t>B1500001840</t>
  </si>
  <si>
    <t>B1500001864</t>
  </si>
  <si>
    <t>B1500002931</t>
  </si>
  <si>
    <t xml:space="preserve">PAPEL SONY </t>
  </si>
  <si>
    <t>B1500002930</t>
  </si>
  <si>
    <t>DRYSTAR DT PARA RAYOS X</t>
  </si>
  <si>
    <t>B1500000152</t>
  </si>
  <si>
    <t>B1500000153</t>
  </si>
  <si>
    <t>VEGAMED, S.A.</t>
  </si>
  <si>
    <t>B1500000318</t>
  </si>
  <si>
    <t>B1500000319</t>
  </si>
  <si>
    <t>01-28 DE FEBRERO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</si>
</sst>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F800]dddd\,\ mmmm\ dd\,\ 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i/>
      <sz val="12"/>
      <color theme="1"/>
      <name val="Arial"/>
      <family val="2"/>
    </font>
    <font>
      <sz val="10"/>
      <name val="Arial"/>
      <family val="2"/>
    </font>
    <font>
      <b/>
      <sz val="12"/>
      <color rgb="FFFF0000"/>
      <name val="Times New Roman"/>
      <family val="1"/>
    </font>
    <font>
      <b/>
      <sz val="12"/>
      <color rgb="FFFF0000"/>
      <name val="Calibri"/>
      <family val="2"/>
      <scheme val="minor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37">
    <xf numFmtId="0" fontId="0" fillId="0" borderId="0" xfId="0"/>
    <xf numFmtId="0" fontId="3" fillId="2" borderId="0" xfId="0" applyFont="1" applyFill="1" applyBorder="1"/>
    <xf numFmtId="0" fontId="0" fillId="2" borderId="0" xfId="0" applyFill="1" applyBorder="1"/>
    <xf numFmtId="0" fontId="4" fillId="2" borderId="0" xfId="0" applyFont="1" applyFill="1" applyBorder="1" applyAlignment="1">
      <alignment horizontal="center"/>
    </xf>
    <xf numFmtId="0" fontId="5" fillId="2" borderId="0" xfId="0" applyFont="1" applyFill="1" applyBorder="1"/>
    <xf numFmtId="49" fontId="3" fillId="2" borderId="0" xfId="0" applyNumberFormat="1" applyFont="1" applyFill="1" applyBorder="1"/>
    <xf numFmtId="0" fontId="3" fillId="2" borderId="0" xfId="0" applyFont="1" applyFill="1"/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6" fillId="0" borderId="0" xfId="0" applyFont="1" applyAlignment="1"/>
    <xf numFmtId="0" fontId="7" fillId="0" borderId="0" xfId="0" applyFont="1" applyAlignment="1"/>
    <xf numFmtId="0" fontId="9" fillId="2" borderId="0" xfId="2" applyFont="1" applyFill="1" applyAlignment="1">
      <alignment vertical="center"/>
    </xf>
    <xf numFmtId="49" fontId="10" fillId="2" borderId="0" xfId="0" applyNumberFormat="1" applyFont="1" applyFill="1" applyAlignment="1">
      <alignment horizontal="center" vertical="center"/>
    </xf>
    <xf numFmtId="0" fontId="0" fillId="0" borderId="1" xfId="0" applyBorder="1"/>
    <xf numFmtId="43" fontId="0" fillId="0" borderId="1" xfId="1" applyFont="1" applyBorder="1"/>
    <xf numFmtId="43" fontId="0" fillId="0" borderId="0" xfId="1" applyFon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14" fontId="0" fillId="3" borderId="1" xfId="0" applyNumberFormat="1" applyFont="1" applyFill="1" applyBorder="1"/>
    <xf numFmtId="0" fontId="0" fillId="3" borderId="1" xfId="0" applyFont="1" applyFill="1" applyBorder="1"/>
    <xf numFmtId="14" fontId="0" fillId="2" borderId="1" xfId="0" applyNumberFormat="1" applyFont="1" applyFill="1" applyBorder="1"/>
    <xf numFmtId="0" fontId="0" fillId="2" borderId="1" xfId="0" applyFont="1" applyFill="1" applyBorder="1"/>
    <xf numFmtId="43" fontId="0" fillId="2" borderId="1" xfId="1" applyNumberFormat="1" applyFont="1" applyFill="1" applyBorder="1"/>
    <xf numFmtId="43" fontId="2" fillId="3" borderId="1" xfId="1" applyFont="1" applyFill="1" applyBorder="1"/>
    <xf numFmtId="14" fontId="0" fillId="2" borderId="0" xfId="0" applyNumberFormat="1" applyFill="1" applyBorder="1"/>
    <xf numFmtId="0" fontId="2" fillId="4" borderId="1" xfId="0" applyFont="1" applyFill="1" applyBorder="1"/>
    <xf numFmtId="43" fontId="2" fillId="4" borderId="1" xfId="1" applyFont="1" applyFill="1" applyBorder="1"/>
    <xf numFmtId="43" fontId="2" fillId="3" borderId="1" xfId="1" applyNumberFormat="1" applyFont="1" applyFill="1" applyBorder="1"/>
    <xf numFmtId="43" fontId="1" fillId="2" borderId="1" xfId="1" applyFont="1" applyFill="1" applyBorder="1"/>
    <xf numFmtId="43" fontId="0" fillId="2" borderId="1" xfId="1" applyFont="1" applyFill="1" applyBorder="1"/>
    <xf numFmtId="164" fontId="9" fillId="2" borderId="0" xfId="2" applyNumberFormat="1" applyFont="1" applyFill="1" applyAlignment="1">
      <alignment horizontal="center" vertical="center"/>
    </xf>
    <xf numFmtId="164" fontId="9" fillId="2" borderId="2" xfId="2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6"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d/m/yyyy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12</xdr:row>
      <xdr:rowOff>0</xdr:rowOff>
    </xdr:from>
    <xdr:to>
      <xdr:col>2</xdr:col>
      <xdr:colOff>0</xdr:colOff>
      <xdr:row>15</xdr:row>
      <xdr:rowOff>93980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2275" y="2428875"/>
          <a:ext cx="0" cy="66548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0</xdr:colOff>
      <xdr:row>15</xdr:row>
      <xdr:rowOff>122555</xdr:rowOff>
    </xdr:to>
    <xdr:pic>
      <xdr:nvPicPr>
        <xdr:cNvPr id="3" name="6 Imagen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2275" y="2428875"/>
          <a:ext cx="0" cy="694055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838200</xdr:colOff>
      <xdr:row>1</xdr:row>
      <xdr:rowOff>0</xdr:rowOff>
    </xdr:from>
    <xdr:to>
      <xdr:col>3</xdr:col>
      <xdr:colOff>838200</xdr:colOff>
      <xdr:row>4</xdr:row>
      <xdr:rowOff>93980</xdr:rowOff>
    </xdr:to>
    <xdr:pic>
      <xdr:nvPicPr>
        <xdr:cNvPr id="4" name="4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91550" y="238125"/>
          <a:ext cx="0" cy="665480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1</xdr:row>
      <xdr:rowOff>9526</xdr:rowOff>
    </xdr:from>
    <xdr:to>
      <xdr:col>2</xdr:col>
      <xdr:colOff>657912</xdr:colOff>
      <xdr:row>6</xdr:row>
      <xdr:rowOff>111125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5" y="247651"/>
          <a:ext cx="1638987" cy="1133474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838200</xdr:colOff>
      <xdr:row>1</xdr:row>
      <xdr:rowOff>0</xdr:rowOff>
    </xdr:from>
    <xdr:to>
      <xdr:col>3</xdr:col>
      <xdr:colOff>838200</xdr:colOff>
      <xdr:row>4</xdr:row>
      <xdr:rowOff>122555</xdr:rowOff>
    </xdr:to>
    <xdr:pic>
      <xdr:nvPicPr>
        <xdr:cNvPr id="6" name="6 Imagen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91550" y="238125"/>
          <a:ext cx="0" cy="694055"/>
        </a:xfrm>
        <a:prstGeom prst="rect">
          <a:avLst/>
        </a:prstGeom>
      </xdr:spPr>
    </xdr:pic>
    <xdr:clientData/>
  </xdr:twoCellAnchor>
  <xdr:twoCellAnchor editAs="oneCell">
    <xdr:from>
      <xdr:col>3</xdr:col>
      <xdr:colOff>2317619</xdr:colOff>
      <xdr:row>1</xdr:row>
      <xdr:rowOff>118191</xdr:rowOff>
    </xdr:from>
    <xdr:to>
      <xdr:col>4</xdr:col>
      <xdr:colOff>2092325</xdr:colOff>
      <xdr:row>5</xdr:row>
      <xdr:rowOff>115957</xdr:rowOff>
    </xdr:to>
    <xdr:pic>
      <xdr:nvPicPr>
        <xdr:cNvPr id="8" name="Imagen 7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2328" t="30869" r="30460" b="43974"/>
        <a:stretch/>
      </xdr:blipFill>
      <xdr:spPr>
        <a:xfrm>
          <a:off x="7127744" y="356316"/>
          <a:ext cx="2594106" cy="79786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3" displayName="Tabla13" ref="A13:E237" totalsRowShown="0" dataDxfId="5">
  <autoFilter ref="A13:E237"/>
  <sortState ref="A14:I157">
    <sortCondition ref="C2"/>
  </sortState>
  <tableColumns count="5">
    <tableColumn id="1" name="FECHA " dataDxfId="4"/>
    <tableColumn id="7" name="NCF" dataDxfId="3"/>
    <tableColumn id="11" name="SUPLIDOR" dataDxfId="2"/>
    <tableColumn id="12" name="DETALLES" dataDxfId="1"/>
    <tableColumn id="13" name="TOTAL" dataDxfId="0" dataCellStyle="Millare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5"/>
  <sheetViews>
    <sheetView tabSelected="1" zoomScaleNormal="100" workbookViewId="0">
      <selection activeCell="C92" sqref="C92"/>
    </sheetView>
  </sheetViews>
  <sheetFormatPr baseColWidth="10" defaultRowHeight="15" x14ac:dyDescent="0.25"/>
  <cols>
    <col min="1" max="1" width="10.7109375" bestFit="1" customWidth="1"/>
    <col min="2" max="2" width="12.140625" bestFit="1" customWidth="1"/>
    <col min="3" max="3" width="49.28515625" bestFit="1" customWidth="1"/>
    <col min="4" max="4" width="42.28515625" bestFit="1" customWidth="1"/>
    <col min="5" max="5" width="32" style="17" bestFit="1" customWidth="1"/>
    <col min="8" max="8" width="46.7109375" bestFit="1" customWidth="1"/>
    <col min="9" max="9" width="46.5703125" bestFit="1" customWidth="1"/>
  </cols>
  <sheetData>
    <row r="1" spans="1:6" s="6" customFormat="1" ht="18.75" x14ac:dyDescent="0.3">
      <c r="A1" s="1"/>
      <c r="B1" s="3"/>
      <c r="C1" s="2"/>
      <c r="D1" s="4"/>
      <c r="E1" s="1"/>
      <c r="F1" s="5"/>
    </row>
    <row r="2" spans="1:6" s="7" customFormat="1" ht="15.75" x14ac:dyDescent="0.25">
      <c r="D2" s="8"/>
      <c r="E2" s="9"/>
      <c r="F2" s="10"/>
    </row>
    <row r="3" spans="1:6" s="7" customFormat="1" ht="15.75" x14ac:dyDescent="0.25">
      <c r="D3" s="8"/>
      <c r="E3" s="9"/>
      <c r="F3" s="10"/>
    </row>
    <row r="4" spans="1:6" s="7" customFormat="1" ht="15.75" x14ac:dyDescent="0.25">
      <c r="D4" s="8"/>
      <c r="E4" s="9"/>
      <c r="F4" s="10"/>
    </row>
    <row r="5" spans="1:6" s="7" customFormat="1" ht="15.75" x14ac:dyDescent="0.25">
      <c r="D5" s="8"/>
      <c r="E5" s="9"/>
      <c r="F5" s="10"/>
    </row>
    <row r="6" spans="1:6" s="7" customFormat="1" ht="15.75" x14ac:dyDescent="0.25">
      <c r="A6" s="34" t="s">
        <v>0</v>
      </c>
      <c r="B6" s="34"/>
      <c r="C6" s="34"/>
      <c r="D6" s="34"/>
      <c r="E6" s="34"/>
      <c r="F6" s="11"/>
    </row>
    <row r="7" spans="1:6" s="7" customFormat="1" ht="15.75" x14ac:dyDescent="0.25">
      <c r="A7" s="34" t="s">
        <v>1</v>
      </c>
      <c r="B7" s="34"/>
      <c r="C7" s="34"/>
      <c r="D7" s="34"/>
      <c r="E7" s="34"/>
      <c r="F7" s="11"/>
    </row>
    <row r="8" spans="1:6" s="7" customFormat="1" ht="15.75" x14ac:dyDescent="0.25">
      <c r="A8" s="34" t="s">
        <v>28</v>
      </c>
      <c r="B8" s="34"/>
      <c r="C8" s="34"/>
      <c r="D8" s="34"/>
      <c r="E8" s="34"/>
      <c r="F8" s="11"/>
    </row>
    <row r="9" spans="1:6" s="7" customFormat="1" ht="15.75" x14ac:dyDescent="0.25">
      <c r="A9" s="35" t="s">
        <v>2</v>
      </c>
      <c r="B9" s="35"/>
      <c r="C9" s="35"/>
      <c r="D9" s="35"/>
      <c r="E9" s="35"/>
      <c r="F9" s="12"/>
    </row>
    <row r="10" spans="1:6" s="7" customFormat="1" ht="15.75" x14ac:dyDescent="0.25">
      <c r="A10" s="36" t="s">
        <v>38</v>
      </c>
      <c r="B10" s="36"/>
      <c r="C10" s="36"/>
      <c r="D10" s="36"/>
      <c r="E10" s="36"/>
      <c r="F10" s="13"/>
    </row>
    <row r="11" spans="1:6" s="7" customFormat="1" ht="15.75" x14ac:dyDescent="0.25">
      <c r="A11" s="32" t="s">
        <v>298</v>
      </c>
      <c r="B11" s="32"/>
      <c r="C11" s="32"/>
      <c r="D11" s="32"/>
      <c r="E11" s="32"/>
      <c r="F11" s="14"/>
    </row>
    <row r="12" spans="1:6" ht="15.75" customHeight="1" x14ac:dyDescent="0.25">
      <c r="A12" s="33"/>
      <c r="B12" s="33"/>
      <c r="C12" s="33"/>
      <c r="D12" s="33"/>
      <c r="E12" s="33"/>
    </row>
    <row r="13" spans="1:6" x14ac:dyDescent="0.25">
      <c r="A13" s="15" t="s">
        <v>3</v>
      </c>
      <c r="B13" s="15" t="s">
        <v>4</v>
      </c>
      <c r="C13" s="15" t="s">
        <v>5</v>
      </c>
      <c r="D13" s="15" t="s">
        <v>6</v>
      </c>
      <c r="E13" s="16" t="s">
        <v>7</v>
      </c>
    </row>
    <row r="14" spans="1:6" x14ac:dyDescent="0.25">
      <c r="A14" s="22">
        <v>44602</v>
      </c>
      <c r="B14" s="23" t="s">
        <v>108</v>
      </c>
      <c r="C14" s="23" t="s">
        <v>81</v>
      </c>
      <c r="D14" s="23" t="s">
        <v>88</v>
      </c>
      <c r="E14" s="24">
        <v>21500</v>
      </c>
    </row>
    <row r="15" spans="1:6" x14ac:dyDescent="0.25">
      <c r="A15" s="22">
        <v>44608</v>
      </c>
      <c r="B15" s="23" t="s">
        <v>109</v>
      </c>
      <c r="C15" s="23" t="s">
        <v>81</v>
      </c>
      <c r="D15" s="23" t="s">
        <v>60</v>
      </c>
      <c r="E15" s="30">
        <v>43600</v>
      </c>
    </row>
    <row r="16" spans="1:6" x14ac:dyDescent="0.25">
      <c r="A16" s="20"/>
      <c r="B16" s="21"/>
      <c r="C16" s="21"/>
      <c r="D16" s="21"/>
      <c r="E16" s="25">
        <f>SUBTOTAL(109,E14:E15)</f>
        <v>65100</v>
      </c>
    </row>
    <row r="17" spans="1:5" x14ac:dyDescent="0.25">
      <c r="A17" s="22">
        <v>44574</v>
      </c>
      <c r="B17" s="23" t="s">
        <v>110</v>
      </c>
      <c r="C17" s="23" t="s">
        <v>47</v>
      </c>
      <c r="D17" s="23" t="s">
        <v>59</v>
      </c>
      <c r="E17" s="24">
        <v>30000</v>
      </c>
    </row>
    <row r="18" spans="1:5" x14ac:dyDescent="0.25">
      <c r="A18" s="20"/>
      <c r="B18" s="21"/>
      <c r="C18" s="21"/>
      <c r="D18" s="21"/>
      <c r="E18" s="25">
        <f>E17</f>
        <v>30000</v>
      </c>
    </row>
    <row r="19" spans="1:5" x14ac:dyDescent="0.25">
      <c r="A19" s="22">
        <v>44462</v>
      </c>
      <c r="B19" s="23" t="s">
        <v>111</v>
      </c>
      <c r="C19" s="23" t="s">
        <v>112</v>
      </c>
      <c r="D19" s="23" t="s">
        <v>113</v>
      </c>
      <c r="E19" s="24">
        <v>62862.14</v>
      </c>
    </row>
    <row r="20" spans="1:5" x14ac:dyDescent="0.25">
      <c r="A20" s="20"/>
      <c r="B20" s="21"/>
      <c r="C20" s="21"/>
      <c r="D20" s="21"/>
      <c r="E20" s="25">
        <f>E19</f>
        <v>62862.14</v>
      </c>
    </row>
    <row r="21" spans="1:5" x14ac:dyDescent="0.25">
      <c r="A21" s="22">
        <v>44588</v>
      </c>
      <c r="B21" s="23" t="s">
        <v>77</v>
      </c>
      <c r="C21" s="23" t="s">
        <v>8</v>
      </c>
      <c r="D21" s="23" t="s">
        <v>21</v>
      </c>
      <c r="E21" s="24">
        <v>110750</v>
      </c>
    </row>
    <row r="22" spans="1:5" x14ac:dyDescent="0.25">
      <c r="A22" s="22">
        <v>44596</v>
      </c>
      <c r="B22" s="23" t="s">
        <v>114</v>
      </c>
      <c r="C22" s="23" t="s">
        <v>8</v>
      </c>
      <c r="D22" s="23" t="s">
        <v>21</v>
      </c>
      <c r="E22" s="24">
        <v>147300</v>
      </c>
    </row>
    <row r="23" spans="1:5" x14ac:dyDescent="0.25">
      <c r="A23" s="22">
        <v>44596</v>
      </c>
      <c r="B23" s="23" t="s">
        <v>78</v>
      </c>
      <c r="C23" s="23" t="s">
        <v>8</v>
      </c>
      <c r="D23" s="23" t="s">
        <v>21</v>
      </c>
      <c r="E23" s="24">
        <v>42480</v>
      </c>
    </row>
    <row r="24" spans="1:5" x14ac:dyDescent="0.25">
      <c r="A24" s="22">
        <v>44602</v>
      </c>
      <c r="B24" s="23" t="s">
        <v>115</v>
      </c>
      <c r="C24" s="23" t="s">
        <v>8</v>
      </c>
      <c r="D24" s="23" t="s">
        <v>60</v>
      </c>
      <c r="E24" s="24">
        <v>122500</v>
      </c>
    </row>
    <row r="25" spans="1:5" x14ac:dyDescent="0.25">
      <c r="A25" s="22">
        <v>44609</v>
      </c>
      <c r="B25" s="23" t="s">
        <v>116</v>
      </c>
      <c r="C25" s="23" t="s">
        <v>8</v>
      </c>
      <c r="D25" s="23" t="s">
        <v>60</v>
      </c>
      <c r="E25" s="30">
        <v>88600</v>
      </c>
    </row>
    <row r="26" spans="1:5" x14ac:dyDescent="0.25">
      <c r="A26" s="20"/>
      <c r="B26" s="21"/>
      <c r="C26" s="21"/>
      <c r="D26" s="21"/>
      <c r="E26" s="29">
        <f>E21+E22+E23+E24+E25</f>
        <v>511630</v>
      </c>
    </row>
    <row r="27" spans="1:5" x14ac:dyDescent="0.25">
      <c r="A27" s="22">
        <v>44590</v>
      </c>
      <c r="B27" s="23" t="s">
        <v>117</v>
      </c>
      <c r="C27" s="23" t="s">
        <v>118</v>
      </c>
      <c r="D27" s="23" t="s">
        <v>60</v>
      </c>
      <c r="E27" s="24">
        <v>3340852.4</v>
      </c>
    </row>
    <row r="28" spans="1:5" x14ac:dyDescent="0.25">
      <c r="A28" s="20"/>
      <c r="B28" s="21"/>
      <c r="C28" s="21"/>
      <c r="D28" s="21"/>
      <c r="E28" s="29">
        <f>E27</f>
        <v>3340852.4</v>
      </c>
    </row>
    <row r="29" spans="1:5" x14ac:dyDescent="0.25">
      <c r="A29" s="22">
        <v>44594</v>
      </c>
      <c r="B29" s="23" t="s">
        <v>119</v>
      </c>
      <c r="C29" s="23" t="s">
        <v>39</v>
      </c>
      <c r="D29" s="23" t="s">
        <v>21</v>
      </c>
      <c r="E29" s="24">
        <v>27516</v>
      </c>
    </row>
    <row r="30" spans="1:5" x14ac:dyDescent="0.25">
      <c r="A30" s="22">
        <v>44594</v>
      </c>
      <c r="B30" s="23" t="s">
        <v>120</v>
      </c>
      <c r="C30" s="23" t="s">
        <v>39</v>
      </c>
      <c r="D30" s="23" t="s">
        <v>21</v>
      </c>
      <c r="E30" s="24">
        <v>126951.1</v>
      </c>
    </row>
    <row r="31" spans="1:5" x14ac:dyDescent="0.25">
      <c r="A31" s="20"/>
      <c r="B31" s="21"/>
      <c r="C31" s="21"/>
      <c r="D31" s="21"/>
      <c r="E31" s="29">
        <f>E29+E30</f>
        <v>154467.1</v>
      </c>
    </row>
    <row r="32" spans="1:5" x14ac:dyDescent="0.25">
      <c r="A32" s="22">
        <v>44594</v>
      </c>
      <c r="B32" s="23" t="s">
        <v>121</v>
      </c>
      <c r="C32" s="23" t="s">
        <v>40</v>
      </c>
      <c r="D32" s="23" t="s">
        <v>9</v>
      </c>
      <c r="E32" s="24">
        <v>3150</v>
      </c>
    </row>
    <row r="33" spans="1:5" x14ac:dyDescent="0.25">
      <c r="A33" s="22">
        <v>44602</v>
      </c>
      <c r="B33" s="23" t="s">
        <v>122</v>
      </c>
      <c r="C33" s="23" t="s">
        <v>40</v>
      </c>
      <c r="D33" s="23" t="s">
        <v>9</v>
      </c>
      <c r="E33" s="24">
        <v>3150</v>
      </c>
    </row>
    <row r="34" spans="1:5" x14ac:dyDescent="0.25">
      <c r="A34" s="20"/>
      <c r="B34" s="21"/>
      <c r="C34" s="21"/>
      <c r="D34" s="21"/>
      <c r="E34" s="29">
        <f>E32+E33</f>
        <v>6300</v>
      </c>
    </row>
    <row r="35" spans="1:5" x14ac:dyDescent="0.25">
      <c r="A35" s="22">
        <v>44589</v>
      </c>
      <c r="B35" s="23" t="s">
        <v>123</v>
      </c>
      <c r="C35" s="23" t="s">
        <v>10</v>
      </c>
      <c r="D35" s="23" t="s">
        <v>124</v>
      </c>
      <c r="E35" s="24">
        <v>97600</v>
      </c>
    </row>
    <row r="36" spans="1:5" x14ac:dyDescent="0.25">
      <c r="A36" s="22">
        <v>44594</v>
      </c>
      <c r="B36" s="23" t="s">
        <v>125</v>
      </c>
      <c r="C36" s="23" t="s">
        <v>10</v>
      </c>
      <c r="D36" s="23" t="s">
        <v>91</v>
      </c>
      <c r="E36" s="31">
        <v>162840</v>
      </c>
    </row>
    <row r="37" spans="1:5" x14ac:dyDescent="0.25">
      <c r="A37" s="22">
        <v>44593</v>
      </c>
      <c r="B37" s="23" t="s">
        <v>126</v>
      </c>
      <c r="C37" s="23" t="s">
        <v>10</v>
      </c>
      <c r="D37" s="23" t="s">
        <v>124</v>
      </c>
      <c r="E37" s="31">
        <v>108150</v>
      </c>
    </row>
    <row r="38" spans="1:5" x14ac:dyDescent="0.25">
      <c r="A38" s="22">
        <v>44594</v>
      </c>
      <c r="B38" s="23" t="s">
        <v>127</v>
      </c>
      <c r="C38" s="23" t="s">
        <v>10</v>
      </c>
      <c r="D38" s="23" t="s">
        <v>124</v>
      </c>
      <c r="E38" s="31">
        <v>100050</v>
      </c>
    </row>
    <row r="39" spans="1:5" x14ac:dyDescent="0.25">
      <c r="A39" s="20"/>
      <c r="B39" s="21"/>
      <c r="C39" s="21"/>
      <c r="D39" s="21"/>
      <c r="E39" s="25">
        <f>E35+E36+E37+E38</f>
        <v>468640</v>
      </c>
    </row>
    <row r="40" spans="1:5" x14ac:dyDescent="0.25">
      <c r="A40" s="22">
        <v>44568</v>
      </c>
      <c r="B40" s="23" t="s">
        <v>128</v>
      </c>
      <c r="C40" s="23" t="s">
        <v>82</v>
      </c>
      <c r="D40" s="23" t="s">
        <v>92</v>
      </c>
      <c r="E40" s="24">
        <v>67500</v>
      </c>
    </row>
    <row r="41" spans="1:5" x14ac:dyDescent="0.25">
      <c r="A41" s="22">
        <v>44603</v>
      </c>
      <c r="B41" s="23" t="s">
        <v>129</v>
      </c>
      <c r="C41" s="23" t="s">
        <v>82</v>
      </c>
      <c r="D41" s="23" t="s">
        <v>60</v>
      </c>
      <c r="E41" s="24">
        <v>79000</v>
      </c>
    </row>
    <row r="42" spans="1:5" x14ac:dyDescent="0.25">
      <c r="A42" s="22">
        <v>44607</v>
      </c>
      <c r="B42" s="23" t="s">
        <v>130</v>
      </c>
      <c r="C42" s="23" t="s">
        <v>82</v>
      </c>
      <c r="D42" s="23" t="s">
        <v>131</v>
      </c>
      <c r="E42" s="24">
        <v>19200</v>
      </c>
    </row>
    <row r="43" spans="1:5" x14ac:dyDescent="0.25">
      <c r="A43" s="20"/>
      <c r="B43" s="21"/>
      <c r="C43" s="21"/>
      <c r="D43" s="21"/>
      <c r="E43" s="29">
        <f>E40+E41+E42</f>
        <v>165700</v>
      </c>
    </row>
    <row r="44" spans="1:5" x14ac:dyDescent="0.25">
      <c r="A44" s="22">
        <v>44587</v>
      </c>
      <c r="B44" s="23" t="s">
        <v>132</v>
      </c>
      <c r="C44" s="23" t="s">
        <v>133</v>
      </c>
      <c r="D44" s="23" t="s">
        <v>60</v>
      </c>
      <c r="E44" s="24">
        <v>55440</v>
      </c>
    </row>
    <row r="45" spans="1:5" x14ac:dyDescent="0.25">
      <c r="A45" s="20"/>
      <c r="B45" s="21"/>
      <c r="C45" s="21"/>
      <c r="D45" s="21"/>
      <c r="E45" s="25">
        <f>E44</f>
        <v>55440</v>
      </c>
    </row>
    <row r="46" spans="1:5" x14ac:dyDescent="0.25">
      <c r="A46" s="22">
        <v>44599</v>
      </c>
      <c r="B46" s="23" t="s">
        <v>134</v>
      </c>
      <c r="C46" s="23" t="s">
        <v>135</v>
      </c>
      <c r="D46" s="23" t="s">
        <v>136</v>
      </c>
      <c r="E46" s="24">
        <v>9414.16</v>
      </c>
    </row>
    <row r="47" spans="1:5" x14ac:dyDescent="0.25">
      <c r="A47" s="22">
        <v>44602</v>
      </c>
      <c r="B47" s="23" t="s">
        <v>137</v>
      </c>
      <c r="C47" s="23" t="s">
        <v>135</v>
      </c>
      <c r="D47" s="23" t="s">
        <v>90</v>
      </c>
      <c r="E47" s="24">
        <v>44611.96</v>
      </c>
    </row>
    <row r="48" spans="1:5" x14ac:dyDescent="0.25">
      <c r="A48" s="22">
        <v>44610</v>
      </c>
      <c r="B48" s="23" t="s">
        <v>138</v>
      </c>
      <c r="C48" s="23" t="s">
        <v>135</v>
      </c>
      <c r="D48" s="23" t="s">
        <v>21</v>
      </c>
      <c r="E48" s="24">
        <v>12053</v>
      </c>
    </row>
    <row r="49" spans="1:5" x14ac:dyDescent="0.25">
      <c r="A49" s="20"/>
      <c r="B49" s="21"/>
      <c r="C49" s="21"/>
      <c r="D49" s="21"/>
      <c r="E49" s="25">
        <f>E46+E47+E48</f>
        <v>66079.12</v>
      </c>
    </row>
    <row r="50" spans="1:5" x14ac:dyDescent="0.25">
      <c r="A50" s="22">
        <v>44589</v>
      </c>
      <c r="B50" s="23" t="s">
        <v>139</v>
      </c>
      <c r="C50" s="23" t="s">
        <v>83</v>
      </c>
      <c r="D50" s="23" t="s">
        <v>93</v>
      </c>
      <c r="E50" s="24">
        <v>3622.19</v>
      </c>
    </row>
    <row r="51" spans="1:5" x14ac:dyDescent="0.25">
      <c r="A51" s="22">
        <v>44589</v>
      </c>
      <c r="B51" s="23" t="s">
        <v>140</v>
      </c>
      <c r="C51" s="23" t="s">
        <v>83</v>
      </c>
      <c r="D51" s="23" t="s">
        <v>93</v>
      </c>
      <c r="E51" s="31">
        <v>2311.84</v>
      </c>
    </row>
    <row r="52" spans="1:5" x14ac:dyDescent="0.25">
      <c r="A52" s="22">
        <v>44589</v>
      </c>
      <c r="B52" s="23" t="s">
        <v>141</v>
      </c>
      <c r="C52" s="23" t="s">
        <v>83</v>
      </c>
      <c r="D52" s="23" t="s">
        <v>93</v>
      </c>
      <c r="E52" s="31">
        <v>25337.4</v>
      </c>
    </row>
    <row r="53" spans="1:5" x14ac:dyDescent="0.25">
      <c r="A53" s="22">
        <v>44589</v>
      </c>
      <c r="B53" s="23" t="s">
        <v>142</v>
      </c>
      <c r="C53" s="23" t="s">
        <v>83</v>
      </c>
      <c r="D53" s="23" t="s">
        <v>93</v>
      </c>
      <c r="E53" s="31">
        <v>193660.85</v>
      </c>
    </row>
    <row r="54" spans="1:5" x14ac:dyDescent="0.25">
      <c r="A54" s="22">
        <v>44589</v>
      </c>
      <c r="B54" s="23" t="s">
        <v>143</v>
      </c>
      <c r="C54" s="23" t="s">
        <v>83</v>
      </c>
      <c r="D54" s="23" t="s">
        <v>93</v>
      </c>
      <c r="E54" s="31">
        <v>17379.439999999999</v>
      </c>
    </row>
    <row r="55" spans="1:5" x14ac:dyDescent="0.25">
      <c r="A55" s="20"/>
      <c r="B55" s="21"/>
      <c r="C55" s="21"/>
      <c r="D55" s="21"/>
      <c r="E55" s="25">
        <f>E50+E51+E52+E53+E54</f>
        <v>242311.72</v>
      </c>
    </row>
    <row r="56" spans="1:5" x14ac:dyDescent="0.25">
      <c r="A56" s="22">
        <v>44607</v>
      </c>
      <c r="B56" s="23" t="s">
        <v>144</v>
      </c>
      <c r="C56" s="23" t="s">
        <v>145</v>
      </c>
      <c r="D56" s="23" t="s">
        <v>146</v>
      </c>
      <c r="E56" s="24">
        <v>15600</v>
      </c>
    </row>
    <row r="57" spans="1:5" x14ac:dyDescent="0.25">
      <c r="A57" s="20"/>
      <c r="B57" s="21"/>
      <c r="C57" s="21"/>
      <c r="D57" s="21"/>
      <c r="E57" s="29">
        <f>E56</f>
        <v>15600</v>
      </c>
    </row>
    <row r="58" spans="1:5" x14ac:dyDescent="0.25">
      <c r="A58" s="22">
        <v>44581</v>
      </c>
      <c r="B58" s="23" t="s">
        <v>147</v>
      </c>
      <c r="C58" s="23" t="s">
        <v>11</v>
      </c>
      <c r="D58" s="23" t="s">
        <v>21</v>
      </c>
      <c r="E58" s="24">
        <v>44945</v>
      </c>
    </row>
    <row r="59" spans="1:5" x14ac:dyDescent="0.25">
      <c r="A59" s="22">
        <v>44581</v>
      </c>
      <c r="B59" s="23" t="s">
        <v>148</v>
      </c>
      <c r="C59" s="23" t="s">
        <v>11</v>
      </c>
      <c r="D59" s="23" t="s">
        <v>21</v>
      </c>
      <c r="E59" s="24">
        <v>115747</v>
      </c>
    </row>
    <row r="60" spans="1:5" x14ac:dyDescent="0.25">
      <c r="A60" s="22">
        <v>44607</v>
      </c>
      <c r="B60" s="23" t="s">
        <v>149</v>
      </c>
      <c r="C60" s="23" t="s">
        <v>11</v>
      </c>
      <c r="D60" s="23" t="s">
        <v>21</v>
      </c>
      <c r="E60" s="24">
        <v>115125.11</v>
      </c>
    </row>
    <row r="61" spans="1:5" x14ac:dyDescent="0.25">
      <c r="A61" s="20"/>
      <c r="B61" s="21"/>
      <c r="C61" s="21"/>
      <c r="D61" s="21"/>
      <c r="E61" s="29">
        <f>E58+E59+E60</f>
        <v>275817.11</v>
      </c>
    </row>
    <row r="62" spans="1:5" x14ac:dyDescent="0.25">
      <c r="A62" s="22">
        <v>44596</v>
      </c>
      <c r="B62" s="23" t="s">
        <v>46</v>
      </c>
      <c r="C62" s="23" t="s">
        <v>150</v>
      </c>
      <c r="D62" s="23" t="s">
        <v>62</v>
      </c>
      <c r="E62" s="24">
        <v>24724.07</v>
      </c>
    </row>
    <row r="63" spans="1:5" x14ac:dyDescent="0.25">
      <c r="A63" s="22">
        <v>44601</v>
      </c>
      <c r="B63" s="23" t="s">
        <v>151</v>
      </c>
      <c r="C63" s="23" t="s">
        <v>150</v>
      </c>
      <c r="D63" s="23" t="s">
        <v>62</v>
      </c>
      <c r="E63" s="24">
        <v>164706.45000000001</v>
      </c>
    </row>
    <row r="64" spans="1:5" x14ac:dyDescent="0.25">
      <c r="A64" s="22">
        <v>44603</v>
      </c>
      <c r="B64" s="23" t="s">
        <v>152</v>
      </c>
      <c r="C64" s="23" t="s">
        <v>150</v>
      </c>
      <c r="D64" s="23" t="s">
        <v>62</v>
      </c>
      <c r="E64" s="24">
        <v>116196.76</v>
      </c>
    </row>
    <row r="65" spans="1:5" x14ac:dyDescent="0.25">
      <c r="A65" s="22">
        <v>44596</v>
      </c>
      <c r="B65" s="23" t="s">
        <v>153</v>
      </c>
      <c r="C65" s="23" t="s">
        <v>150</v>
      </c>
      <c r="D65" s="23" t="s">
        <v>62</v>
      </c>
      <c r="E65" s="31">
        <v>165147.12</v>
      </c>
    </row>
    <row r="66" spans="1:5" x14ac:dyDescent="0.25">
      <c r="A66" s="20"/>
      <c r="B66" s="21"/>
      <c r="C66" s="21"/>
      <c r="D66" s="21"/>
      <c r="E66" s="25">
        <f>E62+E63+E64+E65</f>
        <v>470774.4</v>
      </c>
    </row>
    <row r="67" spans="1:5" x14ac:dyDescent="0.25">
      <c r="A67" s="22">
        <v>44608</v>
      </c>
      <c r="B67" s="23" t="s">
        <v>154</v>
      </c>
      <c r="C67" s="23" t="s">
        <v>155</v>
      </c>
      <c r="D67" s="23" t="s">
        <v>94</v>
      </c>
      <c r="E67" s="24">
        <v>144000</v>
      </c>
    </row>
    <row r="68" spans="1:5" x14ac:dyDescent="0.25">
      <c r="A68" s="20"/>
      <c r="B68" s="21"/>
      <c r="C68" s="21"/>
      <c r="D68" s="21"/>
      <c r="E68" s="29">
        <f>E67</f>
        <v>144000</v>
      </c>
    </row>
    <row r="69" spans="1:5" x14ac:dyDescent="0.25">
      <c r="A69" s="22">
        <v>44603</v>
      </c>
      <c r="B69" s="23" t="s">
        <v>156</v>
      </c>
      <c r="C69" s="23" t="s">
        <v>157</v>
      </c>
      <c r="D69" s="23" t="s">
        <v>158</v>
      </c>
      <c r="E69" s="24">
        <v>77880</v>
      </c>
    </row>
    <row r="70" spans="1:5" x14ac:dyDescent="0.25">
      <c r="A70" s="20"/>
      <c r="B70" s="21"/>
      <c r="C70" s="21"/>
      <c r="D70" s="21"/>
      <c r="E70" s="29">
        <f>E69</f>
        <v>77880</v>
      </c>
    </row>
    <row r="71" spans="1:5" x14ac:dyDescent="0.25">
      <c r="A71" s="22">
        <v>44595</v>
      </c>
      <c r="B71" s="23" t="s">
        <v>159</v>
      </c>
      <c r="C71" s="23" t="s">
        <v>48</v>
      </c>
      <c r="D71" s="23" t="s">
        <v>60</v>
      </c>
      <c r="E71" s="24">
        <v>107688</v>
      </c>
    </row>
    <row r="72" spans="1:5" x14ac:dyDescent="0.25">
      <c r="A72" s="20"/>
      <c r="B72" s="21"/>
      <c r="C72" s="21"/>
      <c r="D72" s="21"/>
      <c r="E72" s="25">
        <f>E71</f>
        <v>107688</v>
      </c>
    </row>
    <row r="73" spans="1:5" x14ac:dyDescent="0.25">
      <c r="A73" s="22">
        <v>44600</v>
      </c>
      <c r="B73" s="23" t="s">
        <v>160</v>
      </c>
      <c r="C73" s="23" t="s">
        <v>161</v>
      </c>
      <c r="D73" s="23" t="s">
        <v>21</v>
      </c>
      <c r="E73" s="24">
        <v>67950</v>
      </c>
    </row>
    <row r="74" spans="1:5" x14ac:dyDescent="0.25">
      <c r="A74" s="22">
        <v>44600</v>
      </c>
      <c r="B74" s="23" t="s">
        <v>162</v>
      </c>
      <c r="C74" s="23" t="s">
        <v>161</v>
      </c>
      <c r="D74" s="23" t="s">
        <v>21</v>
      </c>
      <c r="E74" s="31">
        <v>36000</v>
      </c>
    </row>
    <row r="75" spans="1:5" x14ac:dyDescent="0.25">
      <c r="A75" s="20"/>
      <c r="B75" s="21"/>
      <c r="C75" s="21"/>
      <c r="D75" s="21"/>
      <c r="E75" s="25">
        <f>E73+E74</f>
        <v>103950</v>
      </c>
    </row>
    <row r="76" spans="1:5" x14ac:dyDescent="0.25">
      <c r="A76" s="22">
        <v>44573</v>
      </c>
      <c r="B76" s="23" t="s">
        <v>163</v>
      </c>
      <c r="C76" s="23" t="s">
        <v>49</v>
      </c>
      <c r="D76" s="23" t="s">
        <v>95</v>
      </c>
      <c r="E76" s="24">
        <v>20856</v>
      </c>
    </row>
    <row r="77" spans="1:5" x14ac:dyDescent="0.25">
      <c r="A77" s="22">
        <v>44592</v>
      </c>
      <c r="B77" s="23" t="s">
        <v>164</v>
      </c>
      <c r="C77" s="23" t="s">
        <v>49</v>
      </c>
      <c r="D77" s="23" t="s">
        <v>165</v>
      </c>
      <c r="E77" s="31">
        <v>139400</v>
      </c>
    </row>
    <row r="78" spans="1:5" x14ac:dyDescent="0.25">
      <c r="A78" s="20"/>
      <c r="B78" s="21"/>
      <c r="C78" s="21"/>
      <c r="D78" s="21"/>
      <c r="E78" s="25">
        <f>E76+E77</f>
        <v>160256</v>
      </c>
    </row>
    <row r="79" spans="1:5" x14ac:dyDescent="0.25">
      <c r="A79" s="22">
        <v>44603</v>
      </c>
      <c r="B79" s="23" t="s">
        <v>79</v>
      </c>
      <c r="C79" s="23" t="s">
        <v>166</v>
      </c>
      <c r="D79" s="23" t="s">
        <v>167</v>
      </c>
      <c r="E79" s="24">
        <v>105759.8</v>
      </c>
    </row>
    <row r="80" spans="1:5" x14ac:dyDescent="0.25">
      <c r="A80" s="20"/>
      <c r="B80" s="21"/>
      <c r="C80" s="21"/>
      <c r="D80" s="21"/>
      <c r="E80" s="29">
        <f>E79</f>
        <v>105759.8</v>
      </c>
    </row>
    <row r="81" spans="1:5" x14ac:dyDescent="0.25">
      <c r="A81" s="22">
        <v>44602</v>
      </c>
      <c r="B81" s="23" t="s">
        <v>168</v>
      </c>
      <c r="C81" s="23" t="s">
        <v>13</v>
      </c>
      <c r="D81" s="23" t="s">
        <v>63</v>
      </c>
      <c r="E81" s="24">
        <v>30916</v>
      </c>
    </row>
    <row r="82" spans="1:5" x14ac:dyDescent="0.25">
      <c r="A82" s="20"/>
      <c r="B82" s="21"/>
      <c r="C82" s="21"/>
      <c r="D82" s="21"/>
      <c r="E82" s="29">
        <f>E81</f>
        <v>30916</v>
      </c>
    </row>
    <row r="83" spans="1:5" x14ac:dyDescent="0.25">
      <c r="A83" s="22">
        <v>44603</v>
      </c>
      <c r="B83" s="23" t="s">
        <v>169</v>
      </c>
      <c r="C83" s="23" t="s">
        <v>14</v>
      </c>
      <c r="D83" s="23" t="s">
        <v>170</v>
      </c>
      <c r="E83" s="24">
        <v>38500</v>
      </c>
    </row>
    <row r="84" spans="1:5" x14ac:dyDescent="0.25">
      <c r="A84" s="22">
        <v>44540</v>
      </c>
      <c r="B84" s="23" t="s">
        <v>171</v>
      </c>
      <c r="C84" s="23" t="s">
        <v>14</v>
      </c>
      <c r="D84" s="23" t="s">
        <v>29</v>
      </c>
      <c r="E84" s="24">
        <v>4468.01</v>
      </c>
    </row>
    <row r="85" spans="1:5" x14ac:dyDescent="0.25">
      <c r="A85" s="22">
        <v>44603</v>
      </c>
      <c r="B85" s="23" t="s">
        <v>172</v>
      </c>
      <c r="C85" s="23" t="s">
        <v>14</v>
      </c>
      <c r="D85" s="23" t="s">
        <v>29</v>
      </c>
      <c r="E85" s="24">
        <v>86250</v>
      </c>
    </row>
    <row r="86" spans="1:5" x14ac:dyDescent="0.25">
      <c r="A86" s="20"/>
      <c r="B86" s="21"/>
      <c r="C86" s="21"/>
      <c r="D86" s="21"/>
      <c r="E86" s="29">
        <f>E83+E84+E85</f>
        <v>129218.01000000001</v>
      </c>
    </row>
    <row r="87" spans="1:5" x14ac:dyDescent="0.25">
      <c r="A87" s="22">
        <v>44581</v>
      </c>
      <c r="B87" s="23" t="s">
        <v>173</v>
      </c>
      <c r="C87" s="23" t="s">
        <v>15</v>
      </c>
      <c r="D87" s="23" t="s">
        <v>16</v>
      </c>
      <c r="E87" s="24">
        <v>53000</v>
      </c>
    </row>
    <row r="88" spans="1:5" x14ac:dyDescent="0.25">
      <c r="A88" s="22">
        <v>44581</v>
      </c>
      <c r="B88" s="23" t="s">
        <v>174</v>
      </c>
      <c r="C88" s="23" t="s">
        <v>15</v>
      </c>
      <c r="D88" s="23" t="s">
        <v>175</v>
      </c>
      <c r="E88" s="31">
        <v>28550</v>
      </c>
    </row>
    <row r="89" spans="1:5" x14ac:dyDescent="0.25">
      <c r="A89" s="20"/>
      <c r="B89" s="21"/>
      <c r="C89" s="21"/>
      <c r="D89" s="21"/>
      <c r="E89" s="25">
        <f>E87+E88</f>
        <v>81550</v>
      </c>
    </row>
    <row r="90" spans="1:5" x14ac:dyDescent="0.25">
      <c r="A90" s="22">
        <v>44601</v>
      </c>
      <c r="B90" s="23" t="s">
        <v>176</v>
      </c>
      <c r="C90" s="23" t="s">
        <v>50</v>
      </c>
      <c r="D90" s="23" t="s">
        <v>61</v>
      </c>
      <c r="E90" s="31">
        <v>93600</v>
      </c>
    </row>
    <row r="91" spans="1:5" x14ac:dyDescent="0.25">
      <c r="A91" s="22">
        <v>44608</v>
      </c>
      <c r="B91" s="23" t="s">
        <v>177</v>
      </c>
      <c r="C91" s="23" t="s">
        <v>50</v>
      </c>
      <c r="D91" s="23" t="s">
        <v>61</v>
      </c>
      <c r="E91" s="31">
        <v>108000</v>
      </c>
    </row>
    <row r="92" spans="1:5" x14ac:dyDescent="0.25">
      <c r="A92" s="20"/>
      <c r="B92" s="21"/>
      <c r="C92" s="21"/>
      <c r="D92" s="21"/>
      <c r="E92" s="25">
        <f>E90+E91</f>
        <v>201600</v>
      </c>
    </row>
    <row r="93" spans="1:5" x14ac:dyDescent="0.25">
      <c r="A93" s="22">
        <v>44589</v>
      </c>
      <c r="B93" s="23" t="s">
        <v>178</v>
      </c>
      <c r="C93" s="23" t="s">
        <v>51</v>
      </c>
      <c r="D93" s="23" t="s">
        <v>65</v>
      </c>
      <c r="E93" s="24">
        <v>42600</v>
      </c>
    </row>
    <row r="94" spans="1:5" x14ac:dyDescent="0.25">
      <c r="A94" s="20"/>
      <c r="B94" s="21"/>
      <c r="C94" s="21"/>
      <c r="D94" s="21"/>
      <c r="E94" s="25">
        <f>E93</f>
        <v>42600</v>
      </c>
    </row>
    <row r="95" spans="1:5" x14ac:dyDescent="0.25">
      <c r="A95" s="22">
        <v>44594</v>
      </c>
      <c r="B95" s="23" t="s">
        <v>179</v>
      </c>
      <c r="C95" s="23" t="s">
        <v>41</v>
      </c>
      <c r="D95" s="23" t="s">
        <v>66</v>
      </c>
      <c r="E95" s="24">
        <v>9558</v>
      </c>
    </row>
    <row r="96" spans="1:5" x14ac:dyDescent="0.25">
      <c r="A96" s="22">
        <v>44592</v>
      </c>
      <c r="B96" s="23" t="s">
        <v>180</v>
      </c>
      <c r="C96" s="23" t="s">
        <v>41</v>
      </c>
      <c r="D96" s="23" t="s">
        <v>65</v>
      </c>
      <c r="E96" s="31">
        <v>33079</v>
      </c>
    </row>
    <row r="97" spans="1:5" x14ac:dyDescent="0.25">
      <c r="A97" s="22">
        <v>44593</v>
      </c>
      <c r="B97" s="23" t="s">
        <v>181</v>
      </c>
      <c r="C97" s="23" t="s">
        <v>41</v>
      </c>
      <c r="D97" s="23" t="s">
        <v>65</v>
      </c>
      <c r="E97" s="31">
        <v>10488.89</v>
      </c>
    </row>
    <row r="98" spans="1:5" x14ac:dyDescent="0.25">
      <c r="A98" s="22">
        <v>44607</v>
      </c>
      <c r="B98" s="23" t="s">
        <v>182</v>
      </c>
      <c r="C98" s="23" t="s">
        <v>41</v>
      </c>
      <c r="D98" s="23" t="s">
        <v>65</v>
      </c>
      <c r="E98" s="31">
        <v>66158</v>
      </c>
    </row>
    <row r="99" spans="1:5" x14ac:dyDescent="0.25">
      <c r="A99" s="22">
        <v>44613</v>
      </c>
      <c r="B99" s="23" t="s">
        <v>183</v>
      </c>
      <c r="C99" s="23" t="s">
        <v>41</v>
      </c>
      <c r="D99" s="23" t="s">
        <v>65</v>
      </c>
      <c r="E99" s="31">
        <v>46695.76</v>
      </c>
    </row>
    <row r="100" spans="1:5" x14ac:dyDescent="0.25">
      <c r="A100" s="20"/>
      <c r="B100" s="21"/>
      <c r="C100" s="21"/>
      <c r="D100" s="21"/>
      <c r="E100" s="25">
        <f>E95+E96+E97+E98+E99</f>
        <v>165979.65</v>
      </c>
    </row>
    <row r="101" spans="1:5" x14ac:dyDescent="0.25">
      <c r="A101" s="22">
        <v>44600</v>
      </c>
      <c r="B101" s="23" t="s">
        <v>184</v>
      </c>
      <c r="C101" s="23" t="s">
        <v>185</v>
      </c>
      <c r="D101" s="23" t="s">
        <v>186</v>
      </c>
      <c r="E101" s="24">
        <v>20639.88</v>
      </c>
    </row>
    <row r="102" spans="1:5" x14ac:dyDescent="0.25">
      <c r="A102" s="22">
        <v>44572</v>
      </c>
      <c r="B102" s="23" t="s">
        <v>187</v>
      </c>
      <c r="C102" s="23" t="s">
        <v>185</v>
      </c>
      <c r="D102" s="23" t="s">
        <v>186</v>
      </c>
      <c r="E102" s="24">
        <v>20636.88</v>
      </c>
    </row>
    <row r="103" spans="1:5" x14ac:dyDescent="0.25">
      <c r="A103" s="22">
        <v>44586</v>
      </c>
      <c r="B103" s="23" t="s">
        <v>188</v>
      </c>
      <c r="C103" s="23" t="s">
        <v>185</v>
      </c>
      <c r="D103" s="23" t="s">
        <v>186</v>
      </c>
      <c r="E103" s="24">
        <v>13679.88</v>
      </c>
    </row>
    <row r="104" spans="1:5" x14ac:dyDescent="0.25">
      <c r="A104" s="20"/>
      <c r="B104" s="21"/>
      <c r="C104" s="21"/>
      <c r="D104" s="21"/>
      <c r="E104" s="25">
        <f>E101+E102+E103</f>
        <v>54956.639999999999</v>
      </c>
    </row>
    <row r="105" spans="1:5" x14ac:dyDescent="0.25">
      <c r="A105" s="22">
        <v>44559</v>
      </c>
      <c r="B105" s="23" t="s">
        <v>189</v>
      </c>
      <c r="C105" s="23" t="s">
        <v>17</v>
      </c>
      <c r="D105" s="23" t="s">
        <v>97</v>
      </c>
      <c r="E105" s="24">
        <v>17000</v>
      </c>
    </row>
    <row r="106" spans="1:5" x14ac:dyDescent="0.25">
      <c r="A106" s="22">
        <v>44591</v>
      </c>
      <c r="B106" s="23" t="s">
        <v>190</v>
      </c>
      <c r="C106" s="23" t="s">
        <v>17</v>
      </c>
      <c r="D106" s="23" t="s">
        <v>67</v>
      </c>
      <c r="E106" s="24">
        <v>111038.39999999999</v>
      </c>
    </row>
    <row r="107" spans="1:5" x14ac:dyDescent="0.25">
      <c r="A107" s="22">
        <v>44591</v>
      </c>
      <c r="B107" s="23" t="s">
        <v>191</v>
      </c>
      <c r="C107" s="23" t="s">
        <v>17</v>
      </c>
      <c r="D107" s="23" t="s">
        <v>192</v>
      </c>
      <c r="E107" s="24">
        <v>20357.830000000002</v>
      </c>
    </row>
    <row r="108" spans="1:5" x14ac:dyDescent="0.25">
      <c r="A108" s="20"/>
      <c r="B108" s="21"/>
      <c r="C108" s="21"/>
      <c r="D108" s="21"/>
      <c r="E108" s="25">
        <f>E105+E106+E107</f>
        <v>148396.22999999998</v>
      </c>
    </row>
    <row r="109" spans="1:5" x14ac:dyDescent="0.25">
      <c r="A109" s="22">
        <v>44580</v>
      </c>
      <c r="B109" s="23" t="s">
        <v>193</v>
      </c>
      <c r="C109" s="23" t="s">
        <v>84</v>
      </c>
      <c r="D109" s="23" t="s">
        <v>21</v>
      </c>
      <c r="E109" s="24">
        <v>88276.57</v>
      </c>
    </row>
    <row r="110" spans="1:5" x14ac:dyDescent="0.25">
      <c r="A110" s="22">
        <v>44589</v>
      </c>
      <c r="B110" s="23" t="s">
        <v>194</v>
      </c>
      <c r="C110" s="23" t="s">
        <v>84</v>
      </c>
      <c r="D110" s="23" t="s">
        <v>21</v>
      </c>
      <c r="E110" s="31">
        <v>137145.68</v>
      </c>
    </row>
    <row r="111" spans="1:5" x14ac:dyDescent="0.25">
      <c r="A111" s="22">
        <v>44600</v>
      </c>
      <c r="B111" s="23" t="s">
        <v>72</v>
      </c>
      <c r="C111" s="23" t="s">
        <v>84</v>
      </c>
      <c r="D111" s="23" t="s">
        <v>21</v>
      </c>
      <c r="E111" s="31">
        <v>87979.33</v>
      </c>
    </row>
    <row r="112" spans="1:5" x14ac:dyDescent="0.25">
      <c r="A112" s="22">
        <v>44606</v>
      </c>
      <c r="B112" s="23" t="s">
        <v>77</v>
      </c>
      <c r="C112" s="23" t="s">
        <v>84</v>
      </c>
      <c r="D112" s="23" t="s">
        <v>21</v>
      </c>
      <c r="E112" s="31">
        <v>58834.27</v>
      </c>
    </row>
    <row r="113" spans="1:5" x14ac:dyDescent="0.25">
      <c r="A113" s="22">
        <v>44610</v>
      </c>
      <c r="B113" s="23" t="s">
        <v>78</v>
      </c>
      <c r="C113" s="23" t="s">
        <v>84</v>
      </c>
      <c r="D113" s="23" t="s">
        <v>21</v>
      </c>
      <c r="E113" s="31">
        <v>96001.98</v>
      </c>
    </row>
    <row r="114" spans="1:5" x14ac:dyDescent="0.25">
      <c r="A114" s="22">
        <v>44613</v>
      </c>
      <c r="B114" s="23" t="s">
        <v>195</v>
      </c>
      <c r="C114" s="23" t="s">
        <v>84</v>
      </c>
      <c r="D114" s="23" t="s">
        <v>21</v>
      </c>
      <c r="E114" s="31">
        <v>35326.01</v>
      </c>
    </row>
    <row r="115" spans="1:5" x14ac:dyDescent="0.25">
      <c r="A115" s="22">
        <v>44594</v>
      </c>
      <c r="B115" s="23"/>
      <c r="C115" s="23" t="s">
        <v>84</v>
      </c>
      <c r="D115" s="23" t="s">
        <v>21</v>
      </c>
      <c r="E115" s="31">
        <v>109812.4</v>
      </c>
    </row>
    <row r="116" spans="1:5" x14ac:dyDescent="0.25">
      <c r="A116" s="22">
        <v>44610</v>
      </c>
      <c r="B116" s="23" t="s">
        <v>115</v>
      </c>
      <c r="C116" s="23" t="s">
        <v>84</v>
      </c>
      <c r="D116" s="23" t="s">
        <v>21</v>
      </c>
      <c r="E116" s="31">
        <v>68572.84</v>
      </c>
    </row>
    <row r="117" spans="1:5" x14ac:dyDescent="0.25">
      <c r="A117" s="20"/>
      <c r="B117" s="21"/>
      <c r="C117" s="21"/>
      <c r="D117" s="21"/>
      <c r="E117" s="25">
        <f>E109+E110+E111+E112+E113+E114+E115+E116</f>
        <v>681949.08</v>
      </c>
    </row>
    <row r="118" spans="1:5" x14ac:dyDescent="0.25">
      <c r="A118" s="22">
        <v>44579</v>
      </c>
      <c r="B118" s="23" t="s">
        <v>196</v>
      </c>
      <c r="C118" s="23" t="s">
        <v>52</v>
      </c>
      <c r="D118" s="23" t="s">
        <v>21</v>
      </c>
      <c r="E118" s="24">
        <v>64250</v>
      </c>
    </row>
    <row r="119" spans="1:5" x14ac:dyDescent="0.25">
      <c r="A119" s="22">
        <v>44594</v>
      </c>
      <c r="B119" s="23" t="s">
        <v>197</v>
      </c>
      <c r="C119" s="23" t="s">
        <v>52</v>
      </c>
      <c r="D119" s="23" t="s">
        <v>64</v>
      </c>
      <c r="E119" s="24">
        <v>77100</v>
      </c>
    </row>
    <row r="120" spans="1:5" x14ac:dyDescent="0.25">
      <c r="A120" s="20"/>
      <c r="B120" s="21"/>
      <c r="C120" s="21"/>
      <c r="D120" s="21"/>
      <c r="E120" s="25">
        <f>E118+E119</f>
        <v>141350</v>
      </c>
    </row>
    <row r="121" spans="1:5" x14ac:dyDescent="0.25">
      <c r="A121" s="22">
        <v>44578</v>
      </c>
      <c r="B121" s="23" t="s">
        <v>198</v>
      </c>
      <c r="C121" s="23" t="s">
        <v>53</v>
      </c>
      <c r="D121" s="23"/>
      <c r="E121" s="24">
        <v>5900</v>
      </c>
    </row>
    <row r="122" spans="1:5" x14ac:dyDescent="0.25">
      <c r="A122" s="20"/>
      <c r="B122" s="21"/>
      <c r="C122" s="21"/>
      <c r="D122" s="21"/>
      <c r="E122" s="25">
        <f>E121</f>
        <v>5900</v>
      </c>
    </row>
    <row r="123" spans="1:5" x14ac:dyDescent="0.25">
      <c r="A123" s="22">
        <v>44577</v>
      </c>
      <c r="B123" s="23" t="s">
        <v>76</v>
      </c>
      <c r="C123" s="23" t="s">
        <v>54</v>
      </c>
      <c r="D123" s="23" t="s">
        <v>68</v>
      </c>
      <c r="E123" s="24">
        <v>10850</v>
      </c>
    </row>
    <row r="124" spans="1:5" x14ac:dyDescent="0.25">
      <c r="A124" s="22">
        <v>44593</v>
      </c>
      <c r="B124" s="23" t="s">
        <v>199</v>
      </c>
      <c r="C124" s="23" t="s">
        <v>54</v>
      </c>
      <c r="D124" s="23" t="s">
        <v>68</v>
      </c>
      <c r="E124" s="24">
        <v>1870</v>
      </c>
    </row>
    <row r="125" spans="1:5" x14ac:dyDescent="0.25">
      <c r="A125" s="20"/>
      <c r="B125" s="21"/>
      <c r="C125" s="21"/>
      <c r="D125" s="21"/>
      <c r="E125" s="25">
        <f>E123+E124</f>
        <v>12720</v>
      </c>
    </row>
    <row r="126" spans="1:5" x14ac:dyDescent="0.25">
      <c r="A126" s="22">
        <v>44575</v>
      </c>
      <c r="B126" s="23" t="s">
        <v>200</v>
      </c>
      <c r="C126" s="23" t="s">
        <v>42</v>
      </c>
      <c r="D126" s="23" t="s">
        <v>98</v>
      </c>
      <c r="E126" s="24">
        <v>55959.1</v>
      </c>
    </row>
    <row r="127" spans="1:5" x14ac:dyDescent="0.25">
      <c r="A127" s="20"/>
      <c r="B127" s="21"/>
      <c r="C127" s="21"/>
      <c r="D127" s="21"/>
      <c r="E127" s="25">
        <f>E126</f>
        <v>55959.1</v>
      </c>
    </row>
    <row r="128" spans="1:5" x14ac:dyDescent="0.25">
      <c r="A128" s="22">
        <v>44574</v>
      </c>
      <c r="B128" s="23" t="s">
        <v>201</v>
      </c>
      <c r="C128" s="23" t="s">
        <v>30</v>
      </c>
      <c r="D128" s="23" t="s">
        <v>99</v>
      </c>
      <c r="E128" s="24">
        <v>8042.59</v>
      </c>
    </row>
    <row r="129" spans="1:5" x14ac:dyDescent="0.25">
      <c r="A129" s="22">
        <v>44592</v>
      </c>
      <c r="B129" s="23" t="s">
        <v>202</v>
      </c>
      <c r="C129" s="23" t="s">
        <v>30</v>
      </c>
      <c r="D129" s="23" t="s">
        <v>99</v>
      </c>
      <c r="E129" s="31">
        <v>13314.47</v>
      </c>
    </row>
    <row r="130" spans="1:5" x14ac:dyDescent="0.25">
      <c r="A130" s="22">
        <v>44592</v>
      </c>
      <c r="B130" s="23" t="s">
        <v>203</v>
      </c>
      <c r="C130" s="23" t="s">
        <v>30</v>
      </c>
      <c r="D130" s="23" t="s">
        <v>204</v>
      </c>
      <c r="E130" s="31">
        <v>1247150.96</v>
      </c>
    </row>
    <row r="131" spans="1:5" x14ac:dyDescent="0.25">
      <c r="A131" s="22">
        <v>44592</v>
      </c>
      <c r="B131" s="23" t="s">
        <v>205</v>
      </c>
      <c r="C131" s="23" t="s">
        <v>30</v>
      </c>
      <c r="D131" s="23" t="s">
        <v>99</v>
      </c>
      <c r="E131" s="31">
        <v>17020.990000000002</v>
      </c>
    </row>
    <row r="132" spans="1:5" x14ac:dyDescent="0.25">
      <c r="A132" s="22">
        <v>44609</v>
      </c>
      <c r="B132" s="23" t="s">
        <v>206</v>
      </c>
      <c r="C132" s="23" t="s">
        <v>30</v>
      </c>
      <c r="D132" s="23" t="s">
        <v>204</v>
      </c>
      <c r="E132" s="31">
        <v>292466.71000000002</v>
      </c>
    </row>
    <row r="133" spans="1:5" x14ac:dyDescent="0.25">
      <c r="A133" s="22">
        <v>44614</v>
      </c>
      <c r="B133" s="23" t="s">
        <v>207</v>
      </c>
      <c r="C133" s="23" t="s">
        <v>30</v>
      </c>
      <c r="D133" s="23" t="s">
        <v>204</v>
      </c>
      <c r="E133" s="31">
        <v>6923.24</v>
      </c>
    </row>
    <row r="134" spans="1:5" x14ac:dyDescent="0.25">
      <c r="A134" s="20"/>
      <c r="B134" s="21"/>
      <c r="C134" s="21"/>
      <c r="D134" s="21"/>
      <c r="E134" s="25">
        <f>E128+E129+E130+E131+E132+E133</f>
        <v>1584918.96</v>
      </c>
    </row>
    <row r="135" spans="1:5" x14ac:dyDescent="0.25">
      <c r="A135" s="22">
        <v>44609</v>
      </c>
      <c r="B135" s="23" t="s">
        <v>44</v>
      </c>
      <c r="C135" s="23" t="s">
        <v>208</v>
      </c>
      <c r="D135" s="23" t="s">
        <v>209</v>
      </c>
      <c r="E135" s="24">
        <v>65290</v>
      </c>
    </row>
    <row r="136" spans="1:5" x14ac:dyDescent="0.25">
      <c r="A136" s="20"/>
      <c r="B136" s="21"/>
      <c r="C136" s="21"/>
      <c r="D136" s="21"/>
      <c r="E136" s="29">
        <f>E135</f>
        <v>65290</v>
      </c>
    </row>
    <row r="137" spans="1:5" x14ac:dyDescent="0.25">
      <c r="A137" s="22">
        <v>44589</v>
      </c>
      <c r="B137" s="23" t="s">
        <v>210</v>
      </c>
      <c r="C137" s="23" t="s">
        <v>18</v>
      </c>
      <c r="D137" s="23" t="s">
        <v>21</v>
      </c>
      <c r="E137" s="24">
        <v>113229.26</v>
      </c>
    </row>
    <row r="138" spans="1:5" x14ac:dyDescent="0.25">
      <c r="A138" s="22">
        <v>44594</v>
      </c>
      <c r="B138" s="23" t="s">
        <v>211</v>
      </c>
      <c r="C138" s="23" t="s">
        <v>18</v>
      </c>
      <c r="D138" s="23" t="s">
        <v>21</v>
      </c>
      <c r="E138" s="24">
        <v>121610.48</v>
      </c>
    </row>
    <row r="139" spans="1:5" x14ac:dyDescent="0.25">
      <c r="A139" s="22">
        <v>44601</v>
      </c>
      <c r="B139" s="23" t="s">
        <v>212</v>
      </c>
      <c r="C139" s="23" t="s">
        <v>18</v>
      </c>
      <c r="D139" s="23" t="s">
        <v>21</v>
      </c>
      <c r="E139" s="24">
        <v>131154.04999999999</v>
      </c>
    </row>
    <row r="140" spans="1:5" x14ac:dyDescent="0.25">
      <c r="A140" s="22">
        <v>44603</v>
      </c>
      <c r="B140" s="23" t="s">
        <v>213</v>
      </c>
      <c r="C140" s="23" t="s">
        <v>18</v>
      </c>
      <c r="D140" s="23" t="s">
        <v>21</v>
      </c>
      <c r="E140" s="24">
        <v>148123.16</v>
      </c>
    </row>
    <row r="141" spans="1:5" x14ac:dyDescent="0.25">
      <c r="A141" s="22">
        <v>44602</v>
      </c>
      <c r="B141" s="23" t="s">
        <v>214</v>
      </c>
      <c r="C141" s="23" t="s">
        <v>18</v>
      </c>
      <c r="D141" s="23" t="s">
        <v>21</v>
      </c>
      <c r="E141" s="24">
        <v>25150</v>
      </c>
    </row>
    <row r="142" spans="1:5" x14ac:dyDescent="0.25">
      <c r="A142" s="22">
        <v>44610</v>
      </c>
      <c r="B142" s="23" t="s">
        <v>215</v>
      </c>
      <c r="C142" s="23" t="s">
        <v>18</v>
      </c>
      <c r="D142" s="23" t="s">
        <v>21</v>
      </c>
      <c r="E142" s="24">
        <v>131541.68</v>
      </c>
    </row>
    <row r="143" spans="1:5" x14ac:dyDescent="0.25">
      <c r="A143" s="22">
        <v>44610</v>
      </c>
      <c r="B143" s="23" t="s">
        <v>216</v>
      </c>
      <c r="C143" s="23" t="s">
        <v>18</v>
      </c>
      <c r="D143" s="23" t="s">
        <v>21</v>
      </c>
      <c r="E143" s="31">
        <v>144709.89000000001</v>
      </c>
    </row>
    <row r="144" spans="1:5" x14ac:dyDescent="0.25">
      <c r="A144" s="20"/>
      <c r="B144" s="21"/>
      <c r="C144" s="21"/>
      <c r="D144" s="21"/>
      <c r="E144" s="25">
        <f>E137+E138+E139+E140+E141+E142+E143</f>
        <v>815518.5199999999</v>
      </c>
    </row>
    <row r="145" spans="1:5" x14ac:dyDescent="0.25">
      <c r="A145" s="22">
        <v>44589</v>
      </c>
      <c r="B145" s="23" t="s">
        <v>217</v>
      </c>
      <c r="C145" s="23" t="s">
        <v>31</v>
      </c>
      <c r="D145" s="23" t="s">
        <v>32</v>
      </c>
      <c r="E145" s="24">
        <v>47200</v>
      </c>
    </row>
    <row r="146" spans="1:5" x14ac:dyDescent="0.25">
      <c r="A146" s="20"/>
      <c r="B146" s="21"/>
      <c r="C146" s="21"/>
      <c r="D146" s="21"/>
      <c r="E146" s="25">
        <f>E145</f>
        <v>47200</v>
      </c>
    </row>
    <row r="147" spans="1:5" x14ac:dyDescent="0.25">
      <c r="A147" s="22">
        <v>44587</v>
      </c>
      <c r="B147" s="23" t="s">
        <v>218</v>
      </c>
      <c r="C147" s="23" t="s">
        <v>33</v>
      </c>
      <c r="D147" s="23" t="s">
        <v>100</v>
      </c>
      <c r="E147" s="24">
        <v>97000</v>
      </c>
    </row>
    <row r="148" spans="1:5" x14ac:dyDescent="0.25">
      <c r="A148" s="20"/>
      <c r="B148" s="21"/>
      <c r="C148" s="21"/>
      <c r="D148" s="21"/>
      <c r="E148" s="29">
        <f>E147</f>
        <v>97000</v>
      </c>
    </row>
    <row r="149" spans="1:5" x14ac:dyDescent="0.25">
      <c r="A149" s="22">
        <v>44578</v>
      </c>
      <c r="B149" s="23" t="s">
        <v>219</v>
      </c>
      <c r="C149" s="23" t="s">
        <v>19</v>
      </c>
      <c r="D149" s="23" t="s">
        <v>89</v>
      </c>
      <c r="E149" s="24">
        <v>113520</v>
      </c>
    </row>
    <row r="150" spans="1:5" x14ac:dyDescent="0.25">
      <c r="A150" s="22">
        <v>44586</v>
      </c>
      <c r="B150" s="23" t="s">
        <v>220</v>
      </c>
      <c r="C150" s="23" t="s">
        <v>19</v>
      </c>
      <c r="D150" s="23" t="s">
        <v>221</v>
      </c>
      <c r="E150" s="24">
        <v>113400</v>
      </c>
    </row>
    <row r="151" spans="1:5" x14ac:dyDescent="0.25">
      <c r="A151" s="22">
        <v>44594</v>
      </c>
      <c r="B151" s="23" t="s">
        <v>222</v>
      </c>
      <c r="C151" s="23" t="s">
        <v>19</v>
      </c>
      <c r="D151" s="23" t="s">
        <v>60</v>
      </c>
      <c r="E151" s="24">
        <v>113520</v>
      </c>
    </row>
    <row r="152" spans="1:5" x14ac:dyDescent="0.25">
      <c r="A152" s="20"/>
      <c r="B152" s="21"/>
      <c r="C152" s="21"/>
      <c r="D152" s="21"/>
      <c r="E152" s="29">
        <f>E149+E150+E151</f>
        <v>340440</v>
      </c>
    </row>
    <row r="153" spans="1:5" x14ac:dyDescent="0.25">
      <c r="A153" s="22">
        <v>44581</v>
      </c>
      <c r="B153" s="23" t="s">
        <v>223</v>
      </c>
      <c r="C153" s="23" t="s">
        <v>55</v>
      </c>
      <c r="D153" s="23" t="s">
        <v>21</v>
      </c>
      <c r="E153" s="24">
        <v>73750</v>
      </c>
    </row>
    <row r="154" spans="1:5" x14ac:dyDescent="0.25">
      <c r="A154" s="20"/>
      <c r="B154" s="21"/>
      <c r="C154" s="21"/>
      <c r="D154" s="21"/>
      <c r="E154" s="25">
        <f>E153</f>
        <v>73750</v>
      </c>
    </row>
    <row r="155" spans="1:5" x14ac:dyDescent="0.25">
      <c r="A155" s="22">
        <v>44589</v>
      </c>
      <c r="B155" s="23" t="s">
        <v>74</v>
      </c>
      <c r="C155" s="23" t="s">
        <v>34</v>
      </c>
      <c r="D155" s="23" t="s">
        <v>60</v>
      </c>
      <c r="E155" s="24">
        <v>5700</v>
      </c>
    </row>
    <row r="156" spans="1:5" x14ac:dyDescent="0.25">
      <c r="A156" s="22">
        <v>44594</v>
      </c>
      <c r="B156" s="23" t="s">
        <v>224</v>
      </c>
      <c r="C156" s="23" t="s">
        <v>34</v>
      </c>
      <c r="D156" s="23" t="s">
        <v>225</v>
      </c>
      <c r="E156" s="24">
        <v>5665</v>
      </c>
    </row>
    <row r="157" spans="1:5" x14ac:dyDescent="0.25">
      <c r="A157" s="22">
        <v>44603</v>
      </c>
      <c r="B157" s="23" t="s">
        <v>226</v>
      </c>
      <c r="C157" s="23" t="s">
        <v>34</v>
      </c>
      <c r="D157" s="23" t="s">
        <v>227</v>
      </c>
      <c r="E157" s="31">
        <v>8750</v>
      </c>
    </row>
    <row r="158" spans="1:5" x14ac:dyDescent="0.25">
      <c r="A158" s="20"/>
      <c r="B158" s="21"/>
      <c r="C158" s="21"/>
      <c r="D158" s="21"/>
      <c r="E158" s="25">
        <f>E155+E156+E157</f>
        <v>20115</v>
      </c>
    </row>
    <row r="159" spans="1:5" x14ac:dyDescent="0.25">
      <c r="A159" s="22">
        <v>44566</v>
      </c>
      <c r="B159" s="23" t="s">
        <v>228</v>
      </c>
      <c r="C159" s="23" t="s">
        <v>20</v>
      </c>
      <c r="D159" s="23" t="s">
        <v>12</v>
      </c>
      <c r="E159" s="24">
        <v>49545</v>
      </c>
    </row>
    <row r="160" spans="1:5" x14ac:dyDescent="0.25">
      <c r="A160" s="22">
        <v>44601</v>
      </c>
      <c r="B160" s="23" t="s">
        <v>229</v>
      </c>
      <c r="C160" s="23" t="s">
        <v>20</v>
      </c>
      <c r="D160" s="23" t="s">
        <v>12</v>
      </c>
      <c r="E160" s="24">
        <v>47495</v>
      </c>
    </row>
    <row r="161" spans="1:5" x14ac:dyDescent="0.25">
      <c r="A161" s="22">
        <v>44594</v>
      </c>
      <c r="B161" s="23" t="s">
        <v>230</v>
      </c>
      <c r="C161" s="23" t="s">
        <v>20</v>
      </c>
      <c r="D161" s="23" t="s">
        <v>12</v>
      </c>
      <c r="E161" s="31">
        <v>46010</v>
      </c>
    </row>
    <row r="162" spans="1:5" x14ac:dyDescent="0.25">
      <c r="A162" s="22">
        <v>44594</v>
      </c>
      <c r="B162" s="23" t="s">
        <v>231</v>
      </c>
      <c r="C162" s="23" t="s">
        <v>20</v>
      </c>
      <c r="D162" s="23" t="s">
        <v>12</v>
      </c>
      <c r="E162" s="31">
        <v>43845</v>
      </c>
    </row>
    <row r="163" spans="1:5" x14ac:dyDescent="0.25">
      <c r="A163" s="22">
        <v>44594</v>
      </c>
      <c r="B163" s="23" t="s">
        <v>232</v>
      </c>
      <c r="C163" s="23" t="s">
        <v>20</v>
      </c>
      <c r="D163" s="23" t="s">
        <v>12</v>
      </c>
      <c r="E163" s="31">
        <v>40000</v>
      </c>
    </row>
    <row r="164" spans="1:5" x14ac:dyDescent="0.25">
      <c r="A164" s="20"/>
      <c r="B164" s="21"/>
      <c r="C164" s="21"/>
      <c r="D164" s="21"/>
      <c r="E164" s="25">
        <f>E159+E160+E161+E162+E163</f>
        <v>226895</v>
      </c>
    </row>
    <row r="165" spans="1:5" x14ac:dyDescent="0.25">
      <c r="A165" s="22">
        <v>44613</v>
      </c>
      <c r="B165" s="23" t="s">
        <v>233</v>
      </c>
      <c r="C165" s="23" t="s">
        <v>35</v>
      </c>
      <c r="D165" s="23" t="s">
        <v>60</v>
      </c>
      <c r="E165" s="24">
        <v>21240</v>
      </c>
    </row>
    <row r="166" spans="1:5" x14ac:dyDescent="0.25">
      <c r="A166" s="20"/>
      <c r="B166" s="21"/>
      <c r="C166" s="21"/>
      <c r="D166" s="21"/>
      <c r="E166" s="25">
        <f>E165</f>
        <v>21240</v>
      </c>
    </row>
    <row r="167" spans="1:5" x14ac:dyDescent="0.25">
      <c r="A167" s="22">
        <v>44497</v>
      </c>
      <c r="B167" s="23" t="s">
        <v>234</v>
      </c>
      <c r="C167" s="23" t="s">
        <v>36</v>
      </c>
      <c r="D167" s="23" t="s">
        <v>69</v>
      </c>
      <c r="E167" s="24">
        <v>146019.1</v>
      </c>
    </row>
    <row r="168" spans="1:5" x14ac:dyDescent="0.25">
      <c r="A168" s="20"/>
      <c r="B168" s="21"/>
      <c r="C168" s="21"/>
      <c r="D168" s="21"/>
      <c r="E168" s="25">
        <f>E167</f>
        <v>146019.1</v>
      </c>
    </row>
    <row r="169" spans="1:5" x14ac:dyDescent="0.25">
      <c r="A169" s="22">
        <v>44581</v>
      </c>
      <c r="B169" s="23" t="s">
        <v>235</v>
      </c>
      <c r="C169" s="23" t="s">
        <v>85</v>
      </c>
      <c r="D169" s="23" t="s">
        <v>101</v>
      </c>
      <c r="E169" s="24">
        <v>117000</v>
      </c>
    </row>
    <row r="170" spans="1:5" x14ac:dyDescent="0.25">
      <c r="A170" s="22">
        <v>44588</v>
      </c>
      <c r="B170" s="23" t="s">
        <v>232</v>
      </c>
      <c r="C170" s="23" t="s">
        <v>85</v>
      </c>
      <c r="D170" s="23" t="s">
        <v>236</v>
      </c>
      <c r="E170" s="24">
        <v>60400</v>
      </c>
    </row>
    <row r="171" spans="1:5" x14ac:dyDescent="0.25">
      <c r="A171" s="22">
        <v>44588</v>
      </c>
      <c r="B171" s="23" t="s">
        <v>237</v>
      </c>
      <c r="C171" s="23" t="s">
        <v>85</v>
      </c>
      <c r="D171" s="23" t="s">
        <v>238</v>
      </c>
      <c r="E171" s="24">
        <v>117000</v>
      </c>
    </row>
    <row r="172" spans="1:5" x14ac:dyDescent="0.25">
      <c r="A172" s="22">
        <v>44603</v>
      </c>
      <c r="B172" s="23" t="s">
        <v>239</v>
      </c>
      <c r="C172" s="23" t="s">
        <v>85</v>
      </c>
      <c r="D172" s="23" t="s">
        <v>60</v>
      </c>
      <c r="E172" s="31">
        <v>77100</v>
      </c>
    </row>
    <row r="173" spans="1:5" x14ac:dyDescent="0.25">
      <c r="A173" s="22">
        <v>44617</v>
      </c>
      <c r="B173" s="23" t="s">
        <v>240</v>
      </c>
      <c r="C173" s="23" t="s">
        <v>85</v>
      </c>
      <c r="D173" s="23" t="s">
        <v>241</v>
      </c>
      <c r="E173" s="24">
        <v>11400</v>
      </c>
    </row>
    <row r="174" spans="1:5" x14ac:dyDescent="0.25">
      <c r="A174" s="20"/>
      <c r="B174" s="21"/>
      <c r="C174" s="21"/>
      <c r="D174" s="21"/>
      <c r="E174" s="25">
        <f>E169+E170+E171+E172+E173</f>
        <v>382900</v>
      </c>
    </row>
    <row r="175" spans="1:5" x14ac:dyDescent="0.25">
      <c r="A175" s="22">
        <v>44596</v>
      </c>
      <c r="B175" s="23" t="s">
        <v>242</v>
      </c>
      <c r="C175" s="23" t="s">
        <v>56</v>
      </c>
      <c r="D175" s="23" t="s">
        <v>64</v>
      </c>
      <c r="E175" s="24">
        <v>61000</v>
      </c>
    </row>
    <row r="176" spans="1:5" x14ac:dyDescent="0.25">
      <c r="A176" s="20"/>
      <c r="B176" s="21"/>
      <c r="C176" s="21"/>
      <c r="D176" s="21"/>
      <c r="E176" s="29">
        <f>E175</f>
        <v>61000</v>
      </c>
    </row>
    <row r="177" spans="1:5" x14ac:dyDescent="0.25">
      <c r="A177" s="22">
        <v>44606</v>
      </c>
      <c r="B177" s="23" t="s">
        <v>45</v>
      </c>
      <c r="C177" s="23" t="s">
        <v>57</v>
      </c>
      <c r="D177" s="23" t="s">
        <v>70</v>
      </c>
      <c r="E177" s="24">
        <v>42285</v>
      </c>
    </row>
    <row r="178" spans="1:5" x14ac:dyDescent="0.25">
      <c r="A178" s="20"/>
      <c r="B178" s="21"/>
      <c r="C178" s="21"/>
      <c r="D178" s="21"/>
      <c r="E178" s="25">
        <f>E177</f>
        <v>42285</v>
      </c>
    </row>
    <row r="179" spans="1:5" x14ac:dyDescent="0.25">
      <c r="A179" s="22">
        <v>44593</v>
      </c>
      <c r="B179" s="23" t="s">
        <v>73</v>
      </c>
      <c r="C179" s="23" t="s">
        <v>22</v>
      </c>
      <c r="D179" s="23" t="s">
        <v>102</v>
      </c>
      <c r="E179" s="24">
        <v>68250</v>
      </c>
    </row>
    <row r="180" spans="1:5" x14ac:dyDescent="0.25">
      <c r="A180" s="22">
        <v>44601</v>
      </c>
      <c r="B180" s="23" t="s">
        <v>75</v>
      </c>
      <c r="C180" s="23" t="s">
        <v>22</v>
      </c>
      <c r="D180" s="23" t="s">
        <v>243</v>
      </c>
      <c r="E180" s="24">
        <v>68250</v>
      </c>
    </row>
    <row r="181" spans="1:5" x14ac:dyDescent="0.25">
      <c r="A181" s="22">
        <v>44601</v>
      </c>
      <c r="B181" s="23" t="s">
        <v>244</v>
      </c>
      <c r="C181" s="23" t="s">
        <v>22</v>
      </c>
      <c r="D181" s="23" t="s">
        <v>102</v>
      </c>
      <c r="E181" s="31">
        <v>104740</v>
      </c>
    </row>
    <row r="182" spans="1:5" x14ac:dyDescent="0.25">
      <c r="A182" s="20"/>
      <c r="B182" s="21"/>
      <c r="C182" s="21"/>
      <c r="D182" s="21"/>
      <c r="E182" s="25">
        <f>E179+E180+E181</f>
        <v>241240</v>
      </c>
    </row>
    <row r="183" spans="1:5" x14ac:dyDescent="0.25">
      <c r="A183" s="22">
        <v>44594</v>
      </c>
      <c r="B183" s="23" t="s">
        <v>245</v>
      </c>
      <c r="C183" s="23" t="s">
        <v>246</v>
      </c>
      <c r="D183" s="23" t="s">
        <v>247</v>
      </c>
      <c r="E183" s="24">
        <v>49950</v>
      </c>
    </row>
    <row r="184" spans="1:5" x14ac:dyDescent="0.25">
      <c r="A184" s="22">
        <v>44613</v>
      </c>
      <c r="B184" s="23" t="s">
        <v>80</v>
      </c>
      <c r="C184" s="23" t="s">
        <v>246</v>
      </c>
      <c r="D184" s="23" t="s">
        <v>248</v>
      </c>
      <c r="E184" s="31">
        <v>125447</v>
      </c>
    </row>
    <row r="185" spans="1:5" x14ac:dyDescent="0.25">
      <c r="A185" s="20"/>
      <c r="B185" s="21"/>
      <c r="C185" s="21"/>
      <c r="D185" s="21"/>
      <c r="E185" s="25">
        <f>E183+E184</f>
        <v>175397</v>
      </c>
    </row>
    <row r="186" spans="1:5" x14ac:dyDescent="0.25">
      <c r="A186" s="22">
        <v>44490</v>
      </c>
      <c r="B186" s="23" t="s">
        <v>249</v>
      </c>
      <c r="C186" s="23" t="s">
        <v>23</v>
      </c>
      <c r="D186" s="23" t="s">
        <v>250</v>
      </c>
      <c r="E186" s="24">
        <v>110000</v>
      </c>
    </row>
    <row r="187" spans="1:5" x14ac:dyDescent="0.25">
      <c r="A187" s="22">
        <v>44574</v>
      </c>
      <c r="B187" s="23" t="s">
        <v>251</v>
      </c>
      <c r="C187" s="23" t="s">
        <v>23</v>
      </c>
      <c r="D187" s="23" t="s">
        <v>103</v>
      </c>
      <c r="E187" s="24">
        <v>50000</v>
      </c>
    </row>
    <row r="188" spans="1:5" x14ac:dyDescent="0.25">
      <c r="A188" s="22">
        <v>44581</v>
      </c>
      <c r="B188" s="23" t="s">
        <v>252</v>
      </c>
      <c r="C188" s="23" t="s">
        <v>23</v>
      </c>
      <c r="D188" s="23" t="s">
        <v>250</v>
      </c>
      <c r="E188" s="31">
        <v>130000</v>
      </c>
    </row>
    <row r="189" spans="1:5" x14ac:dyDescent="0.25">
      <c r="A189" s="22">
        <v>44619</v>
      </c>
      <c r="B189" s="23" t="s">
        <v>253</v>
      </c>
      <c r="C189" s="23" t="s">
        <v>23</v>
      </c>
      <c r="D189" s="23" t="s">
        <v>254</v>
      </c>
      <c r="E189" s="31">
        <v>84000</v>
      </c>
    </row>
    <row r="190" spans="1:5" x14ac:dyDescent="0.25">
      <c r="A190" s="22">
        <v>44581</v>
      </c>
      <c r="B190" s="23" t="s">
        <v>255</v>
      </c>
      <c r="C190" s="23" t="s">
        <v>23</v>
      </c>
      <c r="D190" s="23" t="s">
        <v>254</v>
      </c>
      <c r="E190" s="31">
        <v>72000</v>
      </c>
    </row>
    <row r="191" spans="1:5" x14ac:dyDescent="0.25">
      <c r="A191" s="20"/>
      <c r="B191" s="21"/>
      <c r="C191" s="21"/>
      <c r="D191" s="21"/>
      <c r="E191" s="25">
        <f>E186+E187+E188+E189+E190</f>
        <v>446000</v>
      </c>
    </row>
    <row r="192" spans="1:5" x14ac:dyDescent="0.25">
      <c r="A192" s="22">
        <v>44220</v>
      </c>
      <c r="B192" s="23" t="s">
        <v>256</v>
      </c>
      <c r="C192" s="23" t="s">
        <v>257</v>
      </c>
      <c r="D192" s="23" t="s">
        <v>247</v>
      </c>
      <c r="E192" s="24">
        <v>42581.67</v>
      </c>
    </row>
    <row r="193" spans="1:5" x14ac:dyDescent="0.25">
      <c r="A193" s="20"/>
      <c r="B193" s="21"/>
      <c r="C193" s="21"/>
      <c r="D193" s="21"/>
      <c r="E193" s="25">
        <f>E192</f>
        <v>42581.67</v>
      </c>
    </row>
    <row r="194" spans="1:5" x14ac:dyDescent="0.25">
      <c r="A194" s="22">
        <v>44602</v>
      </c>
      <c r="B194" s="23" t="s">
        <v>258</v>
      </c>
      <c r="C194" s="23" t="s">
        <v>259</v>
      </c>
      <c r="D194" s="23" t="s">
        <v>260</v>
      </c>
      <c r="E194" s="24">
        <v>5786.72</v>
      </c>
    </row>
    <row r="195" spans="1:5" x14ac:dyDescent="0.25">
      <c r="A195" s="20"/>
      <c r="B195" s="21"/>
      <c r="C195" s="21"/>
      <c r="D195" s="21"/>
      <c r="E195" s="25">
        <f>E194</f>
        <v>5786.72</v>
      </c>
    </row>
    <row r="196" spans="1:5" x14ac:dyDescent="0.25">
      <c r="A196" s="22">
        <v>44592</v>
      </c>
      <c r="B196" s="23" t="s">
        <v>261</v>
      </c>
      <c r="C196" s="23" t="s">
        <v>262</v>
      </c>
      <c r="D196" s="23" t="s">
        <v>263</v>
      </c>
      <c r="E196" s="24">
        <v>61006</v>
      </c>
    </row>
    <row r="197" spans="1:5" x14ac:dyDescent="0.25">
      <c r="A197" s="20"/>
      <c r="B197" s="21"/>
      <c r="C197" s="21"/>
      <c r="D197" s="21"/>
      <c r="E197" s="29">
        <f>E196</f>
        <v>61006</v>
      </c>
    </row>
    <row r="198" spans="1:5" x14ac:dyDescent="0.25">
      <c r="A198" s="22">
        <v>44596</v>
      </c>
      <c r="B198" s="23" t="s">
        <v>264</v>
      </c>
      <c r="C198" s="23" t="s">
        <v>86</v>
      </c>
      <c r="D198" s="23" t="s">
        <v>94</v>
      </c>
      <c r="E198" s="24">
        <v>156350</v>
      </c>
    </row>
    <row r="199" spans="1:5" x14ac:dyDescent="0.25">
      <c r="A199" s="20"/>
      <c r="B199" s="21"/>
      <c r="C199" s="21"/>
      <c r="D199" s="21"/>
      <c r="E199" s="29">
        <f>E198</f>
        <v>156350</v>
      </c>
    </row>
    <row r="200" spans="1:5" x14ac:dyDescent="0.25">
      <c r="A200" s="22">
        <v>44588</v>
      </c>
      <c r="B200" s="23" t="s">
        <v>265</v>
      </c>
      <c r="C200" s="23" t="s">
        <v>266</v>
      </c>
      <c r="D200" s="23" t="s">
        <v>267</v>
      </c>
      <c r="E200" s="24">
        <v>40037.4</v>
      </c>
    </row>
    <row r="201" spans="1:5" x14ac:dyDescent="0.25">
      <c r="A201" s="22">
        <v>44607</v>
      </c>
      <c r="B201" s="23" t="s">
        <v>268</v>
      </c>
      <c r="C201" s="23" t="s">
        <v>266</v>
      </c>
      <c r="D201" s="23" t="s">
        <v>269</v>
      </c>
      <c r="E201" s="31">
        <v>6136</v>
      </c>
    </row>
    <row r="202" spans="1:5" x14ac:dyDescent="0.25">
      <c r="A202" s="20"/>
      <c r="B202" s="21"/>
      <c r="C202" s="21"/>
      <c r="D202" s="21"/>
      <c r="E202" s="25">
        <f>E200+E201</f>
        <v>46173.4</v>
      </c>
    </row>
    <row r="203" spans="1:5" x14ac:dyDescent="0.25">
      <c r="A203" s="22">
        <v>44551</v>
      </c>
      <c r="B203" s="23" t="s">
        <v>270</v>
      </c>
      <c r="C203" s="23" t="s">
        <v>271</v>
      </c>
      <c r="D203" s="23" t="s">
        <v>60</v>
      </c>
      <c r="E203" s="24">
        <v>45000</v>
      </c>
    </row>
    <row r="204" spans="1:5" x14ac:dyDescent="0.25">
      <c r="A204" s="20"/>
      <c r="B204" s="21"/>
      <c r="C204" s="21"/>
      <c r="D204" s="21"/>
      <c r="E204" s="25">
        <f>E203</f>
        <v>45000</v>
      </c>
    </row>
    <row r="205" spans="1:5" x14ac:dyDescent="0.25">
      <c r="A205" s="22">
        <v>44607</v>
      </c>
      <c r="B205" s="23" t="s">
        <v>272</v>
      </c>
      <c r="C205" s="23" t="s">
        <v>87</v>
      </c>
      <c r="D205" s="23" t="s">
        <v>104</v>
      </c>
      <c r="E205" s="24">
        <v>128355.21</v>
      </c>
    </row>
    <row r="206" spans="1:5" x14ac:dyDescent="0.25">
      <c r="A206" s="22">
        <v>44644</v>
      </c>
      <c r="B206" s="23" t="s">
        <v>273</v>
      </c>
      <c r="C206" s="23" t="s">
        <v>87</v>
      </c>
      <c r="D206" s="23" t="s">
        <v>21</v>
      </c>
      <c r="E206" s="24">
        <v>120806.54</v>
      </c>
    </row>
    <row r="207" spans="1:5" x14ac:dyDescent="0.25">
      <c r="A207" s="20"/>
      <c r="B207" s="21"/>
      <c r="C207" s="21"/>
      <c r="D207" s="21"/>
      <c r="E207" s="25">
        <f>E205+E206</f>
        <v>249161.75</v>
      </c>
    </row>
    <row r="208" spans="1:5" x14ac:dyDescent="0.25">
      <c r="A208" s="22">
        <v>44610</v>
      </c>
      <c r="B208" s="23" t="s">
        <v>152</v>
      </c>
      <c r="C208" s="23" t="s">
        <v>37</v>
      </c>
      <c r="D208" s="23" t="s">
        <v>64</v>
      </c>
      <c r="E208" s="24">
        <v>58500</v>
      </c>
    </row>
    <row r="209" spans="1:5" x14ac:dyDescent="0.25">
      <c r="A209" s="22">
        <v>44610</v>
      </c>
      <c r="B209" s="23" t="s">
        <v>274</v>
      </c>
      <c r="C209" s="23" t="s">
        <v>37</v>
      </c>
      <c r="D209" s="23" t="s">
        <v>64</v>
      </c>
      <c r="E209" s="24">
        <v>96489</v>
      </c>
    </row>
    <row r="210" spans="1:5" x14ac:dyDescent="0.25">
      <c r="A210" s="22">
        <v>44610</v>
      </c>
      <c r="B210" s="23" t="s">
        <v>162</v>
      </c>
      <c r="C210" s="23" t="s">
        <v>37</v>
      </c>
      <c r="D210" s="23" t="s">
        <v>64</v>
      </c>
      <c r="E210" s="31">
        <v>7323</v>
      </c>
    </row>
    <row r="211" spans="1:5" x14ac:dyDescent="0.25">
      <c r="A211" s="20"/>
      <c r="B211" s="21"/>
      <c r="C211" s="21"/>
      <c r="D211" s="21"/>
      <c r="E211" s="25">
        <f>E208+E209+E210</f>
        <v>162312</v>
      </c>
    </row>
    <row r="212" spans="1:5" x14ac:dyDescent="0.25">
      <c r="A212" s="22">
        <v>44589</v>
      </c>
      <c r="B212" s="23" t="s">
        <v>275</v>
      </c>
      <c r="C212" s="23" t="s">
        <v>43</v>
      </c>
      <c r="D212" s="23" t="s">
        <v>96</v>
      </c>
      <c r="E212" s="24">
        <v>128077.2</v>
      </c>
    </row>
    <row r="213" spans="1:5" x14ac:dyDescent="0.25">
      <c r="A213" s="22">
        <v>44610</v>
      </c>
      <c r="B213" s="23" t="s">
        <v>276</v>
      </c>
      <c r="C213" s="23" t="s">
        <v>43</v>
      </c>
      <c r="D213" s="23" t="s">
        <v>277</v>
      </c>
      <c r="E213" s="24">
        <v>10671.92</v>
      </c>
    </row>
    <row r="214" spans="1:5" x14ac:dyDescent="0.25">
      <c r="A214" s="20"/>
      <c r="B214" s="21"/>
      <c r="C214" s="21"/>
      <c r="D214" s="21"/>
      <c r="E214" s="25">
        <f>E212+E213</f>
        <v>138749.12</v>
      </c>
    </row>
    <row r="215" spans="1:5" x14ac:dyDescent="0.25">
      <c r="A215" s="22">
        <v>44393</v>
      </c>
      <c r="B215" s="23" t="s">
        <v>278</v>
      </c>
      <c r="C215" s="23" t="s">
        <v>24</v>
      </c>
      <c r="D215" s="23" t="s">
        <v>105</v>
      </c>
      <c r="E215" s="24">
        <v>79797.5</v>
      </c>
    </row>
    <row r="216" spans="1:5" x14ac:dyDescent="0.25">
      <c r="A216" s="20"/>
      <c r="B216" s="21"/>
      <c r="C216" s="21"/>
      <c r="D216" s="21"/>
      <c r="E216" s="25">
        <f>E215</f>
        <v>79797.5</v>
      </c>
    </row>
    <row r="217" spans="1:5" x14ac:dyDescent="0.25">
      <c r="A217" s="22">
        <v>44601</v>
      </c>
      <c r="B217" s="23" t="s">
        <v>279</v>
      </c>
      <c r="C217" s="23" t="s">
        <v>280</v>
      </c>
      <c r="D217" s="23" t="s">
        <v>21</v>
      </c>
      <c r="E217" s="24">
        <v>68800</v>
      </c>
    </row>
    <row r="218" spans="1:5" x14ac:dyDescent="0.25">
      <c r="A218" s="22">
        <v>44589</v>
      </c>
      <c r="B218" s="23" t="s">
        <v>281</v>
      </c>
      <c r="C218" s="23" t="s">
        <v>280</v>
      </c>
      <c r="D218" s="23" t="s">
        <v>21</v>
      </c>
      <c r="E218" s="24">
        <v>22136.799999999999</v>
      </c>
    </row>
    <row r="219" spans="1:5" x14ac:dyDescent="0.25">
      <c r="A219" s="22">
        <v>44596</v>
      </c>
      <c r="B219" s="23" t="s">
        <v>282</v>
      </c>
      <c r="C219" s="23" t="s">
        <v>280</v>
      </c>
      <c r="D219" s="23" t="s">
        <v>21</v>
      </c>
      <c r="E219" s="31">
        <v>110094</v>
      </c>
    </row>
    <row r="220" spans="1:5" x14ac:dyDescent="0.25">
      <c r="A220" s="22">
        <v>44609</v>
      </c>
      <c r="B220" s="23" t="s">
        <v>283</v>
      </c>
      <c r="C220" s="23" t="s">
        <v>280</v>
      </c>
      <c r="D220" s="23" t="s">
        <v>60</v>
      </c>
      <c r="E220" s="31">
        <v>25400</v>
      </c>
    </row>
    <row r="221" spans="1:5" x14ac:dyDescent="0.25">
      <c r="A221" s="20"/>
      <c r="B221" s="21"/>
      <c r="C221" s="21"/>
      <c r="D221" s="21"/>
      <c r="E221" s="25">
        <f>E217+E218+E219+E220</f>
        <v>226430.8</v>
      </c>
    </row>
    <row r="222" spans="1:5" x14ac:dyDescent="0.25">
      <c r="A222" s="22">
        <v>44543</v>
      </c>
      <c r="B222" s="23" t="s">
        <v>284</v>
      </c>
      <c r="C222" s="23" t="s">
        <v>285</v>
      </c>
      <c r="D222" s="23" t="s">
        <v>286</v>
      </c>
      <c r="E222" s="24">
        <v>90304</v>
      </c>
    </row>
    <row r="223" spans="1:5" x14ac:dyDescent="0.25">
      <c r="A223" s="20"/>
      <c r="B223" s="21"/>
      <c r="C223" s="21"/>
      <c r="D223" s="21"/>
      <c r="E223" s="25">
        <f>E222</f>
        <v>90304</v>
      </c>
    </row>
    <row r="224" spans="1:5" x14ac:dyDescent="0.25">
      <c r="A224" s="22">
        <v>44558</v>
      </c>
      <c r="B224" s="23" t="s">
        <v>287</v>
      </c>
      <c r="C224" s="23" t="s">
        <v>25</v>
      </c>
      <c r="D224" s="23" t="s">
        <v>21</v>
      </c>
      <c r="E224" s="24">
        <v>164748.84</v>
      </c>
    </row>
    <row r="225" spans="1:5" x14ac:dyDescent="0.25">
      <c r="A225" s="22">
        <v>44610</v>
      </c>
      <c r="B225" s="23" t="s">
        <v>288</v>
      </c>
      <c r="C225" s="23" t="s">
        <v>25</v>
      </c>
      <c r="D225" s="23" t="s">
        <v>21</v>
      </c>
      <c r="E225" s="24">
        <v>161396.91</v>
      </c>
    </row>
    <row r="226" spans="1:5" x14ac:dyDescent="0.25">
      <c r="A226" s="20"/>
      <c r="B226" s="21"/>
      <c r="C226" s="21"/>
      <c r="D226" s="21"/>
      <c r="E226" s="25">
        <f>E224+E225</f>
        <v>326145.75</v>
      </c>
    </row>
    <row r="227" spans="1:5" x14ac:dyDescent="0.25">
      <c r="A227" s="22">
        <v>44608</v>
      </c>
      <c r="B227" s="23" t="s">
        <v>289</v>
      </c>
      <c r="C227" s="23" t="s">
        <v>58</v>
      </c>
      <c r="D227" s="23" t="s">
        <v>290</v>
      </c>
      <c r="E227" s="24">
        <v>54516</v>
      </c>
    </row>
    <row r="228" spans="1:5" x14ac:dyDescent="0.25">
      <c r="A228" s="22">
        <v>44577</v>
      </c>
      <c r="B228" s="23" t="s">
        <v>291</v>
      </c>
      <c r="C228" s="23" t="s">
        <v>58</v>
      </c>
      <c r="D228" s="23" t="s">
        <v>292</v>
      </c>
      <c r="E228" s="24">
        <v>102093.6</v>
      </c>
    </row>
    <row r="229" spans="1:5" x14ac:dyDescent="0.25">
      <c r="A229" s="20"/>
      <c r="B229" s="21"/>
      <c r="C229" s="21"/>
      <c r="D229" s="21"/>
      <c r="E229" s="25">
        <f>E227+E228</f>
        <v>156609.60000000001</v>
      </c>
    </row>
    <row r="230" spans="1:5" x14ac:dyDescent="0.25">
      <c r="A230" s="22">
        <v>44599</v>
      </c>
      <c r="B230" s="23" t="s">
        <v>293</v>
      </c>
      <c r="C230" s="23" t="s">
        <v>26</v>
      </c>
      <c r="D230" s="23" t="s">
        <v>71</v>
      </c>
      <c r="E230" s="24">
        <v>146212.49</v>
      </c>
    </row>
    <row r="231" spans="1:5" x14ac:dyDescent="0.25">
      <c r="A231" s="22">
        <v>44599</v>
      </c>
      <c r="B231" s="23" t="s">
        <v>294</v>
      </c>
      <c r="C231" s="23" t="s">
        <v>26</v>
      </c>
      <c r="D231" s="23" t="s">
        <v>71</v>
      </c>
      <c r="E231" s="24">
        <v>15989</v>
      </c>
    </row>
    <row r="232" spans="1:5" x14ac:dyDescent="0.25">
      <c r="A232" s="20"/>
      <c r="B232" s="21"/>
      <c r="C232" s="21"/>
      <c r="D232" s="21"/>
      <c r="E232" s="25">
        <f>E230+E231</f>
        <v>162201.49</v>
      </c>
    </row>
    <row r="233" spans="1:5" x14ac:dyDescent="0.25">
      <c r="A233" s="22">
        <v>44603</v>
      </c>
      <c r="B233" s="23" t="s">
        <v>151</v>
      </c>
      <c r="C233" s="23" t="s">
        <v>295</v>
      </c>
      <c r="D233" s="23" t="s">
        <v>21</v>
      </c>
      <c r="E233" s="24">
        <v>30905</v>
      </c>
    </row>
    <row r="234" spans="1:5" x14ac:dyDescent="0.25">
      <c r="A234" s="22">
        <v>44609</v>
      </c>
      <c r="B234" s="23" t="s">
        <v>296</v>
      </c>
      <c r="C234" s="23" t="s">
        <v>295</v>
      </c>
      <c r="D234" s="23" t="s">
        <v>60</v>
      </c>
      <c r="E234" s="24">
        <v>81000</v>
      </c>
    </row>
    <row r="235" spans="1:5" x14ac:dyDescent="0.25">
      <c r="A235" s="22">
        <v>44610</v>
      </c>
      <c r="B235" s="23" t="s">
        <v>297</v>
      </c>
      <c r="C235" s="23" t="s">
        <v>295</v>
      </c>
      <c r="D235" s="23" t="s">
        <v>21</v>
      </c>
      <c r="E235" s="24">
        <v>125380</v>
      </c>
    </row>
    <row r="236" spans="1:5" x14ac:dyDescent="0.25">
      <c r="A236" s="20"/>
      <c r="B236" s="21"/>
      <c r="C236" s="21"/>
      <c r="D236" s="21"/>
      <c r="E236" s="25">
        <f>E233+E234+E235</f>
        <v>237285</v>
      </c>
    </row>
    <row r="237" spans="1:5" x14ac:dyDescent="0.25">
      <c r="A237" s="26"/>
      <c r="B237" s="2"/>
      <c r="C237" s="2"/>
      <c r="D237" s="27" t="s">
        <v>7</v>
      </c>
      <c r="E237" s="28">
        <f>E16+E18+E20+E26+E28+E31+E34+E39+E43+E45+E49+E55+E57+E61+E66+E68+E70+E72+E75+E78+E80+E82+E86+E89+E92+E94+E100+E104+E108+E117+E120+E122+E125+E127+E134+E136++E144+E146+E148+E152+E154+E158+E164+E166+E168+E174+E176+E178+E182+E185+E191+E193+E195+E197+E199+E202+E204+E207+E211+E214+E216+E221+E223+E226+E229+E232+E236</f>
        <v>15357305.880000001</v>
      </c>
    </row>
    <row r="240" spans="1:5" x14ac:dyDescent="0.25">
      <c r="B240" t="s">
        <v>27</v>
      </c>
    </row>
    <row r="241" spans="3:3" x14ac:dyDescent="0.25">
      <c r="C241" s="19"/>
    </row>
    <row r="244" spans="3:3" x14ac:dyDescent="0.25">
      <c r="C244" s="18" t="s">
        <v>106</v>
      </c>
    </row>
    <row r="245" spans="3:3" x14ac:dyDescent="0.25">
      <c r="C245" s="18" t="s">
        <v>107</v>
      </c>
    </row>
  </sheetData>
  <mergeCells count="6">
    <mergeCell ref="A11:E12"/>
    <mergeCell ref="A8:E8"/>
    <mergeCell ref="A7:E7"/>
    <mergeCell ref="A6:E6"/>
    <mergeCell ref="A9:E9"/>
    <mergeCell ref="A10:E10"/>
  </mergeCells>
  <pageMargins left="0.7" right="0.7" top="0.75" bottom="0.75" header="0.3" footer="0.3"/>
  <pageSetup scale="84" orientation="landscape" horizontalDpi="0" verticalDpi="0" r:id="rId1"/>
  <colBreaks count="1" manualBreakCount="1">
    <brk id="5" max="1048575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Figueroa</dc:creator>
  <cp:lastModifiedBy>Responsable de Acceso a la Informacion</cp:lastModifiedBy>
  <cp:lastPrinted>2022-03-04T16:13:14Z</cp:lastPrinted>
  <dcterms:created xsi:type="dcterms:W3CDTF">2021-09-13T15:58:24Z</dcterms:created>
  <dcterms:modified xsi:type="dcterms:W3CDTF">2023-01-25T14:12:52Z</dcterms:modified>
</cp:coreProperties>
</file>