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Finanzas 2022\"/>
    </mc:Choice>
  </mc:AlternateContent>
  <bookViews>
    <workbookView xWindow="0" yWindow="0" windowWidth="15360" windowHeight="8445" activeTab="1"/>
  </bookViews>
  <sheets>
    <sheet name="Hoja1" sheetId="1" r:id="rId1"/>
    <sheet name="Hoja3" sheetId="3" r:id="rId2"/>
    <sheet name="Hoja2" sheetId="2" r:id="rId3"/>
  </sheets>
  <definedNames>
    <definedName name="_xlnm.Print_Area" localSheetId="1">Hoja3!$A$1:$M$2626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18" i="3" l="1"/>
  <c r="H2619" i="3" s="1"/>
  <c r="H2614" i="3"/>
  <c r="H2613" i="3"/>
  <c r="H2608" i="3"/>
  <c r="H2605" i="3"/>
  <c r="H2601" i="3"/>
  <c r="H2598" i="3"/>
  <c r="H2596" i="3"/>
  <c r="H2592" i="3"/>
  <c r="H2588" i="3"/>
  <c r="H2583" i="3"/>
  <c r="H2573" i="3"/>
  <c r="H2562" i="3"/>
  <c r="H2554" i="3"/>
  <c r="H2544" i="3"/>
  <c r="H2545" i="3" s="1"/>
  <c r="H2540" i="3"/>
  <c r="H2536" i="3"/>
  <c r="H2532" i="3"/>
  <c r="H2530" i="3"/>
  <c r="H2527" i="3"/>
  <c r="H2524" i="3"/>
  <c r="H2522" i="3"/>
  <c r="H2519" i="3"/>
  <c r="H2517" i="3"/>
  <c r="H2520" i="3" s="1"/>
  <c r="H2512" i="3"/>
  <c r="H2513" i="3" s="1"/>
  <c r="H2508" i="3"/>
  <c r="H2505" i="3"/>
  <c r="H2503" i="3"/>
  <c r="H2498" i="3"/>
  <c r="H2496" i="3"/>
  <c r="H2493" i="3"/>
  <c r="H2489" i="3"/>
  <c r="H2485" i="3"/>
  <c r="H2482" i="3"/>
  <c r="H2480" i="3"/>
  <c r="H2477" i="3"/>
  <c r="H2475" i="3"/>
  <c r="H2471" i="3"/>
  <c r="H2469" i="3"/>
  <c r="H2465" i="3"/>
  <c r="H2462" i="3"/>
  <c r="H2459" i="3"/>
  <c r="H2457" i="3"/>
  <c r="H2455" i="3"/>
  <c r="H2453" i="3"/>
  <c r="H2445" i="3"/>
  <c r="H2441" i="3"/>
  <c r="H2435" i="3"/>
  <c r="H2426" i="3"/>
  <c r="H2416" i="3"/>
  <c r="H2410" i="3"/>
  <c r="H2404" i="3"/>
  <c r="H2396" i="3"/>
  <c r="H2386" i="3"/>
  <c r="H2380" i="3"/>
  <c r="H2376" i="3"/>
  <c r="H2373" i="3"/>
  <c r="H2368" i="3"/>
  <c r="H2366" i="3"/>
  <c r="H2363" i="3"/>
  <c r="H2360" i="3"/>
  <c r="H2357" i="3"/>
  <c r="H2355" i="3"/>
  <c r="H2352" i="3"/>
  <c r="H2343" i="3"/>
  <c r="H2339" i="3"/>
  <c r="H2337" i="3"/>
  <c r="H2334" i="3"/>
  <c r="H2330" i="3"/>
  <c r="H2327" i="3"/>
  <c r="H2324" i="3"/>
  <c r="H2319" i="3"/>
  <c r="H2315" i="3"/>
  <c r="H2313" i="3"/>
  <c r="H2307" i="3"/>
  <c r="H2305" i="3"/>
  <c r="H2303" i="3"/>
  <c r="H2299" i="3"/>
  <c r="H2296" i="3"/>
  <c r="H2294" i="3"/>
  <c r="H2287" i="3"/>
  <c r="H2282" i="3"/>
  <c r="H2279" i="3"/>
  <c r="H2280" i="3" s="1"/>
  <c r="H2276" i="3"/>
  <c r="H2266" i="3"/>
  <c r="H2260" i="3"/>
  <c r="H2255" i="3"/>
  <c r="H2250" i="3"/>
  <c r="H2248" i="3"/>
  <c r="H2244" i="3"/>
  <c r="H2239" i="3"/>
  <c r="H2234" i="3"/>
  <c r="H2232" i="3"/>
  <c r="H2227" i="3"/>
  <c r="H2221" i="3"/>
  <c r="H2215" i="3"/>
  <c r="H2213" i="3"/>
  <c r="H2210" i="3"/>
  <c r="H2207" i="3"/>
  <c r="H2205" i="3"/>
  <c r="H2203" i="3"/>
  <c r="H2197" i="3"/>
  <c r="H2194" i="3"/>
  <c r="H2189" i="3"/>
  <c r="H2186" i="3"/>
  <c r="H2183" i="3"/>
  <c r="H2179" i="3"/>
  <c r="H2177" i="3"/>
  <c r="H2175" i="3"/>
  <c r="H2173" i="3"/>
  <c r="H2170" i="3"/>
  <c r="H2165" i="3"/>
  <c r="H2163" i="3"/>
  <c r="H2161" i="3"/>
  <c r="H2159" i="3"/>
  <c r="H2156" i="3"/>
  <c r="H2157" i="3" s="1"/>
  <c r="H2153" i="3"/>
  <c r="H2147" i="3"/>
  <c r="H2145" i="3"/>
  <c r="H2137" i="3"/>
  <c r="H2134" i="3"/>
  <c r="H2128" i="3"/>
  <c r="H2124" i="3"/>
  <c r="H2119" i="3"/>
  <c r="H2111" i="3"/>
  <c r="H2104" i="3"/>
  <c r="H2099" i="3"/>
  <c r="H2091" i="3"/>
  <c r="H2086" i="3"/>
  <c r="H2083" i="3"/>
  <c r="H2079" i="3"/>
  <c r="H2071" i="3"/>
  <c r="H2064" i="3"/>
  <c r="H2058" i="3"/>
  <c r="H2055" i="3"/>
  <c r="H2050" i="3"/>
  <c r="H2046" i="3"/>
  <c r="H2043" i="3"/>
  <c r="H2041" i="3"/>
  <c r="H2039" i="3"/>
  <c r="H2033" i="3"/>
  <c r="H2029" i="3"/>
  <c r="H2027" i="3"/>
  <c r="H2025" i="3"/>
  <c r="H2023" i="3"/>
  <c r="H2020" i="3"/>
  <c r="H2016" i="3"/>
  <c r="H2013" i="3"/>
  <c r="H2008" i="3"/>
  <c r="H2006" i="3"/>
  <c r="H2003" i="3"/>
  <c r="H2000" i="3"/>
  <c r="H1994" i="3"/>
  <c r="H1990" i="3"/>
  <c r="H1987" i="3"/>
  <c r="H1985" i="3"/>
  <c r="H1982" i="3"/>
  <c r="H1978" i="3"/>
  <c r="H1976" i="3"/>
  <c r="H1974" i="3"/>
  <c r="H1972" i="3"/>
  <c r="H1969" i="3"/>
  <c r="H1967" i="3"/>
  <c r="H1964" i="3"/>
  <c r="H1962" i="3"/>
  <c r="H1960" i="3"/>
  <c r="H1958" i="3"/>
  <c r="H1954" i="3"/>
  <c r="H1951" i="3"/>
  <c r="H1947" i="3"/>
  <c r="H1944" i="3"/>
  <c r="H1942" i="3"/>
  <c r="H1939" i="3"/>
  <c r="H1937" i="3"/>
  <c r="H1935" i="3"/>
  <c r="H1924" i="3"/>
  <c r="H1922" i="3"/>
  <c r="H1920" i="3"/>
  <c r="H1917" i="3"/>
  <c r="H1915" i="3"/>
  <c r="H1911" i="3"/>
  <c r="H1909" i="3"/>
  <c r="H1905" i="3"/>
  <c r="H1902" i="3"/>
  <c r="H1899" i="3"/>
  <c r="H1896" i="3"/>
  <c r="H1892" i="3"/>
  <c r="H1890" i="3"/>
  <c r="H1888" i="3"/>
  <c r="H1886" i="3"/>
  <c r="H1884" i="3"/>
  <c r="H1882" i="3"/>
  <c r="H1879" i="3"/>
  <c r="H1872" i="3"/>
  <c r="H1867" i="3"/>
  <c r="H1864" i="3"/>
  <c r="H1861" i="3"/>
  <c r="H1859" i="3"/>
  <c r="H1856" i="3"/>
  <c r="H1853" i="3"/>
  <c r="H1850" i="3"/>
  <c r="H1851" i="3" s="1"/>
  <c r="H1846" i="3"/>
  <c r="H1844" i="3"/>
  <c r="H1842" i="3"/>
  <c r="H1840" i="3"/>
  <c r="H1837" i="3"/>
  <c r="H1836" i="3"/>
  <c r="H1833" i="3"/>
  <c r="H1830" i="3"/>
  <c r="H1828" i="3"/>
  <c r="H1826" i="3"/>
  <c r="H1824" i="3"/>
  <c r="H1822" i="3"/>
  <c r="H1820" i="3"/>
  <c r="H1815" i="3"/>
  <c r="H1809" i="3"/>
  <c r="H1805" i="3"/>
  <c r="H1803" i="3"/>
  <c r="H1800" i="3"/>
  <c r="H1798" i="3"/>
  <c r="H1795" i="3"/>
  <c r="H1792" i="3"/>
  <c r="H1793" i="3" s="1"/>
  <c r="H1790" i="3"/>
  <c r="H1787" i="3"/>
  <c r="H1785" i="3"/>
  <c r="H1780" i="3"/>
  <c r="H1776" i="3"/>
  <c r="H1774" i="3"/>
  <c r="H1772" i="3"/>
  <c r="H1769" i="3"/>
  <c r="H1765" i="3"/>
  <c r="H1763" i="3"/>
  <c r="H1760" i="3"/>
  <c r="H1758" i="3"/>
  <c r="H1756" i="3"/>
  <c r="H1753" i="3"/>
  <c r="H1749" i="3"/>
  <c r="H1747" i="3"/>
  <c r="H1745" i="3"/>
  <c r="H1741" i="3"/>
  <c r="H1738" i="3"/>
  <c r="H1736" i="3"/>
  <c r="H1733" i="3"/>
  <c r="H1730" i="3"/>
  <c r="H1726" i="3"/>
  <c r="H1723" i="3"/>
  <c r="H1722" i="3"/>
  <c r="H1720" i="3"/>
  <c r="H1717" i="3"/>
  <c r="H1715" i="3"/>
  <c r="H1713" i="3"/>
  <c r="H1711" i="3"/>
  <c r="H1718" i="3" s="1"/>
  <c r="H1706" i="3"/>
  <c r="H1707" i="3" s="1"/>
  <c r="H1702" i="3"/>
  <c r="H1703" i="3" s="1"/>
  <c r="H1697" i="3"/>
  <c r="H1698" i="3" s="1"/>
  <c r="H1694" i="3"/>
  <c r="H1695" i="3" s="1"/>
  <c r="H1691" i="3"/>
  <c r="H1689" i="3"/>
  <c r="H1687" i="3"/>
  <c r="H1685" i="3"/>
  <c r="H1683" i="3"/>
  <c r="H1680" i="3"/>
  <c r="H1676" i="3"/>
  <c r="H1674" i="3"/>
  <c r="H1671" i="3"/>
  <c r="H1668" i="3"/>
  <c r="H1663" i="3"/>
  <c r="H1658" i="3"/>
  <c r="H1655" i="3"/>
  <c r="H1656" i="3" s="1"/>
  <c r="H1650" i="3"/>
  <c r="H1643" i="3"/>
  <c r="H1640" i="3"/>
  <c r="H1637" i="3"/>
  <c r="H1635" i="3"/>
  <c r="H1632" i="3"/>
  <c r="H1626" i="3"/>
  <c r="H1624" i="3"/>
  <c r="H1622" i="3"/>
  <c r="H1617" i="3"/>
  <c r="H1615" i="3"/>
  <c r="H1613" i="3"/>
  <c r="H1610" i="3"/>
  <c r="H1608" i="3"/>
  <c r="H1606" i="3"/>
  <c r="H1604" i="3"/>
  <c r="H1602" i="3"/>
  <c r="H1593" i="3"/>
  <c r="H1586" i="3"/>
  <c r="H1583" i="3"/>
  <c r="H1577" i="3"/>
  <c r="H1573" i="3"/>
  <c r="H1574" i="3" s="1"/>
  <c r="H1570" i="3"/>
  <c r="H1557" i="3"/>
  <c r="H1554" i="3"/>
  <c r="H1548" i="3"/>
  <c r="H1549" i="3" s="1"/>
  <c r="H1546" i="3"/>
  <c r="H1541" i="3"/>
  <c r="H1539" i="3"/>
  <c r="H1537" i="3"/>
  <c r="H1534" i="3"/>
  <c r="H1530" i="3"/>
  <c r="H1526" i="3"/>
  <c r="H1519" i="3"/>
  <c r="H1517" i="3"/>
  <c r="H1514" i="3"/>
  <c r="H1508" i="3"/>
  <c r="H1504" i="3"/>
  <c r="H1501" i="3"/>
  <c r="H1499" i="3"/>
  <c r="H1497" i="3"/>
  <c r="H1492" i="3"/>
  <c r="H1489" i="3"/>
  <c r="H1487" i="3"/>
  <c r="H1484" i="3"/>
  <c r="H1482" i="3"/>
  <c r="H1478" i="3"/>
  <c r="H1476" i="3"/>
  <c r="H1473" i="3"/>
  <c r="H1469" i="3"/>
  <c r="H1466" i="3"/>
  <c r="H1461" i="3"/>
  <c r="H1459" i="3"/>
  <c r="H1457" i="3"/>
  <c r="H1455" i="3"/>
  <c r="H1451" i="3"/>
  <c r="H1448" i="3"/>
  <c r="H1446" i="3"/>
  <c r="H1443" i="3"/>
  <c r="H1449" i="3" s="1"/>
  <c r="H1439" i="3"/>
  <c r="H1437" i="3"/>
  <c r="H1434" i="3"/>
  <c r="H1430" i="3"/>
  <c r="H1431" i="3" s="1"/>
  <c r="H1427" i="3"/>
  <c r="H1424" i="3"/>
  <c r="H1422" i="3"/>
  <c r="H1420" i="3"/>
  <c r="H1418" i="3"/>
  <c r="H1416" i="3"/>
  <c r="H1414" i="3"/>
  <c r="H1411" i="3"/>
  <c r="H1409" i="3"/>
  <c r="H1406" i="3"/>
  <c r="H1397" i="3"/>
  <c r="H1391" i="3"/>
  <c r="H1384" i="3"/>
  <c r="H1374" i="3"/>
  <c r="H1369" i="3"/>
  <c r="H1366" i="3"/>
  <c r="H1367" i="3" s="1"/>
  <c r="H1359" i="3"/>
  <c r="H1357" i="3"/>
  <c r="H1355" i="3"/>
  <c r="H1352" i="3"/>
  <c r="H1353" i="3" s="1"/>
  <c r="H1347" i="3"/>
  <c r="H1345" i="3"/>
  <c r="H1342" i="3"/>
  <c r="H1336" i="3"/>
  <c r="H1330" i="3"/>
  <c r="H1331" i="3" s="1"/>
  <c r="H1326" i="3"/>
  <c r="H1324" i="3"/>
  <c r="H1320" i="3"/>
  <c r="H1318" i="3"/>
  <c r="H1316" i="3"/>
  <c r="H1313" i="3"/>
  <c r="H1310" i="3"/>
  <c r="H1308" i="3"/>
  <c r="H1305" i="3"/>
  <c r="H1300" i="3"/>
  <c r="H1296" i="3"/>
  <c r="H1294" i="3"/>
  <c r="H1292" i="3"/>
  <c r="H1290" i="3"/>
  <c r="H1284" i="3"/>
  <c r="H1279" i="3"/>
  <c r="H1277" i="3"/>
  <c r="H1280" i="3" s="1"/>
  <c r="H1275" i="3"/>
  <c r="H1272" i="3"/>
  <c r="H1273" i="3" s="1"/>
  <c r="H1258" i="3"/>
  <c r="H1244" i="3"/>
  <c r="H1240" i="3"/>
  <c r="H1237" i="3"/>
  <c r="H1238" i="3" s="1"/>
  <c r="H1234" i="3"/>
  <c r="H1235" i="3" s="1"/>
  <c r="H1231" i="3"/>
  <c r="H1229" i="3"/>
  <c r="H1227" i="3"/>
  <c r="H1224" i="3"/>
  <c r="H1222" i="3"/>
  <c r="H1219" i="3"/>
  <c r="H1216" i="3"/>
  <c r="H1217" i="3" s="1"/>
  <c r="H1213" i="3"/>
  <c r="H1214" i="3" s="1"/>
  <c r="H1210" i="3"/>
  <c r="H1211" i="3" s="1"/>
  <c r="H1207" i="3"/>
  <c r="H1208" i="3" s="1"/>
  <c r="H1203" i="3"/>
  <c r="H1204" i="3" s="1"/>
  <c r="H1200" i="3"/>
  <c r="H1196" i="3"/>
  <c r="H1194" i="3"/>
  <c r="H1191" i="3"/>
  <c r="H1192" i="3" s="1"/>
  <c r="H1176" i="3"/>
  <c r="H1174" i="3"/>
  <c r="H1171" i="3"/>
  <c r="H1165" i="3"/>
  <c r="H1161" i="3"/>
  <c r="H1156" i="3"/>
  <c r="H1149" i="3"/>
  <c r="H1145" i="3"/>
  <c r="H1146" i="3" s="1"/>
  <c r="H1141" i="3"/>
  <c r="H1142" i="3" s="1"/>
  <c r="H1139" i="3"/>
  <c r="H1135" i="3"/>
  <c r="H1136" i="3" s="1"/>
  <c r="H1132" i="3"/>
  <c r="H1127" i="3"/>
  <c r="H1121" i="3"/>
  <c r="H1119" i="3"/>
  <c r="H1116" i="3"/>
  <c r="H1122" i="3" s="1"/>
  <c r="H1113" i="3"/>
  <c r="H1111" i="3"/>
  <c r="H1108" i="3"/>
  <c r="H1109" i="3" s="1"/>
  <c r="H1104" i="3"/>
  <c r="H1105" i="3" s="1"/>
  <c r="H1101" i="3"/>
  <c r="H1099" i="3"/>
  <c r="H1096" i="3"/>
  <c r="H1092" i="3"/>
  <c r="H1087" i="3"/>
  <c r="H1076" i="3"/>
  <c r="H1069" i="3"/>
  <c r="H1058" i="3"/>
  <c r="H1051" i="3"/>
  <c r="H1050" i="3"/>
  <c r="H1047" i="3"/>
  <c r="H1044" i="3"/>
  <c r="H1042" i="3"/>
  <c r="H1036" i="3"/>
  <c r="H1032" i="3"/>
  <c r="H1030" i="3"/>
  <c r="H1025" i="3"/>
  <c r="H1021" i="3"/>
  <c r="H1018" i="3"/>
  <c r="H1016" i="3"/>
  <c r="H1014" i="3"/>
  <c r="H1012" i="3"/>
  <c r="H1009" i="3"/>
  <c r="H1007" i="3"/>
  <c r="H1010" i="3" s="1"/>
  <c r="H1005" i="3"/>
  <c r="H1003" i="3"/>
  <c r="H1000" i="3"/>
  <c r="H997" i="3"/>
  <c r="H992" i="3"/>
  <c r="H987" i="3"/>
  <c r="H980" i="3"/>
  <c r="H975" i="3"/>
  <c r="H972" i="3"/>
  <c r="H969" i="3"/>
  <c r="H965" i="3"/>
  <c r="H966" i="3" s="1"/>
  <c r="H962" i="3"/>
  <c r="H963" i="3" s="1"/>
  <c r="H957" i="3"/>
  <c r="H955" i="3"/>
  <c r="H948" i="3"/>
  <c r="H945" i="3"/>
  <c r="H942" i="3"/>
  <c r="H940" i="3"/>
  <c r="H938" i="3"/>
  <c r="H929" i="3"/>
  <c r="H926" i="3"/>
  <c r="H930" i="3" s="1"/>
  <c r="H923" i="3"/>
  <c r="H918" i="3"/>
  <c r="H916" i="3"/>
  <c r="H913" i="3"/>
  <c r="H911" i="3"/>
  <c r="H909" i="3"/>
  <c r="H907" i="3"/>
  <c r="H905" i="3"/>
  <c r="H903" i="3"/>
  <c r="H901" i="3"/>
  <c r="H899" i="3"/>
  <c r="H895" i="3"/>
  <c r="H893" i="3"/>
  <c r="H889" i="3"/>
  <c r="H884" i="3"/>
  <c r="H890" i="3" s="1"/>
  <c r="H881" i="3"/>
  <c r="H882" i="3" s="1"/>
  <c r="H879" i="3"/>
  <c r="H876" i="3"/>
  <c r="H872" i="3"/>
  <c r="H870" i="3"/>
  <c r="H867" i="3"/>
  <c r="H868" i="3" s="1"/>
  <c r="H864" i="3"/>
  <c r="H865" i="3" s="1"/>
  <c r="H861" i="3"/>
  <c r="H859" i="3"/>
  <c r="H862" i="3" s="1"/>
  <c r="H857" i="3"/>
  <c r="H854" i="3"/>
  <c r="H855" i="3" s="1"/>
  <c r="H852" i="3"/>
  <c r="H850" i="3"/>
  <c r="H847" i="3"/>
  <c r="H840" i="3"/>
  <c r="H834" i="3"/>
  <c r="H832" i="3"/>
  <c r="H829" i="3"/>
  <c r="H826" i="3"/>
  <c r="H823" i="3"/>
  <c r="H821" i="3"/>
  <c r="H817" i="3"/>
  <c r="H814" i="3"/>
  <c r="H812" i="3"/>
  <c r="H807" i="3"/>
  <c r="H804" i="3"/>
  <c r="H797" i="3"/>
  <c r="H793" i="3"/>
  <c r="H791" i="3"/>
  <c r="H788" i="3"/>
  <c r="H784" i="3"/>
  <c r="H782" i="3"/>
  <c r="H785" i="3" s="1"/>
  <c r="H780" i="3"/>
  <c r="H777" i="3"/>
  <c r="H778" i="3" s="1"/>
  <c r="H774" i="3"/>
  <c r="H775" i="3" s="1"/>
  <c r="H771" i="3"/>
  <c r="H772" i="3" s="1"/>
  <c r="H768" i="3"/>
  <c r="H766" i="3"/>
  <c r="H764" i="3"/>
  <c r="H759" i="3"/>
  <c r="H745" i="3"/>
  <c r="H735" i="3"/>
  <c r="H736" i="3" s="1"/>
  <c r="H730" i="3"/>
  <c r="H722" i="3"/>
  <c r="H719" i="3"/>
  <c r="H715" i="3"/>
  <c r="H711" i="3"/>
  <c r="H708" i="3"/>
  <c r="H704" i="3"/>
  <c r="H700" i="3"/>
  <c r="H697" i="3"/>
  <c r="H694" i="3"/>
  <c r="H692" i="3"/>
  <c r="H689" i="3"/>
  <c r="H687" i="3"/>
  <c r="H684" i="3"/>
  <c r="H677" i="3"/>
  <c r="H678" i="3" s="1"/>
  <c r="H674" i="3"/>
  <c r="H675" i="3" s="1"/>
  <c r="H649" i="3"/>
  <c r="H644" i="3"/>
  <c r="H645" i="3" s="1"/>
  <c r="H641" i="3"/>
  <c r="H642" i="3" s="1"/>
  <c r="H639" i="3"/>
  <c r="H636" i="3"/>
  <c r="H634" i="3"/>
  <c r="H629" i="3"/>
  <c r="H627" i="3"/>
  <c r="H625" i="3"/>
  <c r="H620" i="3"/>
  <c r="H618" i="3"/>
  <c r="H615" i="3"/>
  <c r="H616" i="3" s="1"/>
  <c r="H613" i="3"/>
  <c r="H610" i="3"/>
  <c r="H606" i="3"/>
  <c r="H603" i="3"/>
  <c r="H598" i="3"/>
  <c r="H595" i="3"/>
  <c r="H592" i="3"/>
  <c r="H590" i="3"/>
  <c r="H587" i="3"/>
  <c r="H585" i="3"/>
  <c r="H583" i="3"/>
  <c r="H580" i="3"/>
  <c r="H573" i="3"/>
  <c r="H574" i="3" s="1"/>
  <c r="H563" i="3"/>
  <c r="H561" i="3"/>
  <c r="H559" i="3"/>
  <c r="H555" i="3"/>
  <c r="H553" i="3"/>
  <c r="H550" i="3"/>
  <c r="H551" i="3" s="1"/>
  <c r="H545" i="3"/>
  <c r="H543" i="3"/>
  <c r="H541" i="3"/>
  <c r="H536" i="3"/>
  <c r="H534" i="3"/>
  <c r="H531" i="3"/>
  <c r="H528" i="3"/>
  <c r="H526" i="3"/>
  <c r="H522" i="3"/>
  <c r="H518" i="3"/>
  <c r="H515" i="3"/>
  <c r="H510" i="3"/>
  <c r="H504" i="3"/>
  <c r="H501" i="3"/>
  <c r="H499" i="3"/>
  <c r="H496" i="3"/>
  <c r="H497" i="3" s="1"/>
  <c r="H493" i="3"/>
  <c r="H494" i="3" s="1"/>
  <c r="H490" i="3"/>
  <c r="H488" i="3"/>
  <c r="H491" i="3" s="1"/>
  <c r="H484" i="3"/>
  <c r="H485" i="3" s="1"/>
  <c r="H482" i="3"/>
  <c r="H479" i="3"/>
  <c r="H477" i="3"/>
  <c r="H475" i="3"/>
  <c r="H480" i="3" s="1"/>
  <c r="H472" i="3"/>
  <c r="H467" i="3"/>
  <c r="H465" i="3"/>
  <c r="H463" i="3"/>
  <c r="H461" i="3"/>
  <c r="H457" i="3"/>
  <c r="H454" i="3"/>
  <c r="H446" i="3"/>
  <c r="H441" i="3"/>
  <c r="H442" i="3" s="1"/>
  <c r="H438" i="3"/>
  <c r="H439" i="3" s="1"/>
  <c r="H436" i="3"/>
  <c r="H432" i="3"/>
  <c r="H429" i="3"/>
  <c r="H433" i="3" s="1"/>
  <c r="H425" i="3"/>
  <c r="H414" i="3"/>
  <c r="H410" i="3"/>
  <c r="H405" i="3"/>
  <c r="H401" i="3"/>
  <c r="H397" i="3"/>
  <c r="H394" i="3"/>
  <c r="H392" i="3"/>
  <c r="H389" i="3"/>
  <c r="H386" i="3"/>
  <c r="H387" i="3" s="1"/>
  <c r="H382" i="3"/>
  <c r="H379" i="3"/>
  <c r="H373" i="3"/>
  <c r="H383" i="3" s="1"/>
  <c r="H365" i="3"/>
  <c r="H362" i="3"/>
  <c r="H363" i="3" s="1"/>
  <c r="H355" i="3"/>
  <c r="H356" i="3" s="1"/>
  <c r="H350" i="3"/>
  <c r="H343" i="3"/>
  <c r="H336" i="3"/>
  <c r="H325" i="3"/>
  <c r="H320" i="3"/>
  <c r="H317" i="3"/>
  <c r="H310" i="3"/>
  <c r="H306" i="3"/>
  <c r="H303" i="3"/>
  <c r="H297" i="3"/>
  <c r="H293" i="3"/>
  <c r="H287" i="3"/>
  <c r="H274" i="3"/>
  <c r="H264" i="3"/>
  <c r="H258" i="3"/>
  <c r="H255" i="3"/>
  <c r="H253" i="3"/>
  <c r="H250" i="3"/>
  <c r="H245" i="3"/>
  <c r="H241" i="3"/>
  <c r="H237" i="3"/>
  <c r="H234" i="3"/>
  <c r="H227" i="3"/>
  <c r="H225" i="3"/>
  <c r="H223" i="3"/>
  <c r="H221" i="3"/>
  <c r="H218" i="3"/>
  <c r="H212" i="3"/>
  <c r="H207" i="3"/>
  <c r="H204" i="3"/>
  <c r="H195" i="3"/>
  <c r="H196" i="3" s="1"/>
  <c r="H191" i="3"/>
  <c r="H189" i="3"/>
  <c r="H187" i="3"/>
  <c r="H183" i="3"/>
  <c r="H184" i="3" s="1"/>
  <c r="H180" i="3"/>
  <c r="H181" i="3" s="1"/>
  <c r="H177" i="3"/>
  <c r="H175" i="3"/>
  <c r="H172" i="3"/>
  <c r="H173" i="3" s="1"/>
  <c r="H170" i="3"/>
  <c r="H168" i="3"/>
  <c r="H164" i="3"/>
  <c r="H162" i="3"/>
  <c r="H165" i="3" s="1"/>
  <c r="H158" i="3"/>
  <c r="H159" i="3" s="1"/>
  <c r="H155" i="3"/>
  <c r="H153" i="3"/>
  <c r="H150" i="3"/>
  <c r="H144" i="3"/>
  <c r="H136" i="3"/>
  <c r="H134" i="3"/>
  <c r="H128" i="3"/>
  <c r="H125" i="3"/>
  <c r="H123" i="3"/>
  <c r="H113" i="3"/>
  <c r="H107" i="3"/>
  <c r="H105" i="3"/>
  <c r="H103" i="3"/>
  <c r="H100" i="3"/>
  <c r="H96" i="3"/>
  <c r="H93" i="3"/>
  <c r="H90" i="3"/>
  <c r="H87" i="3"/>
  <c r="H85" i="3"/>
  <c r="H88" i="3" s="1"/>
  <c r="H79" i="3"/>
  <c r="H73" i="3"/>
  <c r="H71" i="3"/>
  <c r="H67" i="3"/>
  <c r="H65" i="3"/>
  <c r="H61" i="3"/>
  <c r="H58" i="3"/>
  <c r="H56" i="3"/>
  <c r="H53" i="3"/>
  <c r="H50" i="3"/>
  <c r="H48" i="3"/>
  <c r="H45" i="3"/>
  <c r="H34" i="3"/>
  <c r="H23" i="3"/>
  <c r="H151" i="3" l="1"/>
  <c r="H178" i="3"/>
  <c r="H219" i="3"/>
  <c r="H337" i="3"/>
  <c r="H877" i="3"/>
  <c r="H1001" i="3"/>
  <c r="H769" i="3"/>
  <c r="H1502" i="3"/>
  <c r="H1847" i="3"/>
  <c r="H2589" i="3"/>
  <c r="H529" i="3"/>
  <c r="H564" i="3"/>
  <c r="H1297" i="3"/>
  <c r="H2187" i="3"/>
  <c r="H1788" i="3"/>
  <c r="H2001" i="3"/>
  <c r="H2044" i="3"/>
  <c r="H192" i="3"/>
  <c r="H1470" i="3"/>
  <c r="H426" i="3"/>
  <c r="H468" i="3"/>
  <c r="H1571" i="3"/>
  <c r="H1672" i="3"/>
  <c r="H1918" i="3"/>
  <c r="H637" i="3"/>
  <c r="H1133" i="3"/>
  <c r="H1983" i="3"/>
  <c r="H2478" i="3"/>
  <c r="H156" i="3"/>
  <c r="H546" i="3"/>
  <c r="H919" i="3"/>
  <c r="H1048" i="3"/>
  <c r="H1232" i="3"/>
  <c r="H1321" i="3"/>
  <c r="H1485" i="3"/>
  <c r="H1831" i="3"/>
  <c r="H1862" i="3"/>
  <c r="H2460" i="3"/>
  <c r="H516" i="3"/>
  <c r="H599" i="3"/>
  <c r="H1360" i="3"/>
  <c r="H1535" i="3"/>
  <c r="H1801" i="3"/>
  <c r="H1900" i="3"/>
  <c r="H1970" i="3"/>
  <c r="H108" i="3"/>
  <c r="H2056" i="3"/>
  <c r="H630" i="3"/>
  <c r="H2166" i="3"/>
  <c r="H74" i="3"/>
  <c r="H835" i="3"/>
  <c r="H1781" i="3"/>
  <c r="H46" i="3"/>
  <c r="H1428" i="3"/>
  <c r="H1633" i="3"/>
  <c r="H2154" i="3"/>
  <c r="H2472" i="3"/>
  <c r="H1542" i="3"/>
  <c r="H1681" i="3"/>
  <c r="H2509" i="3"/>
  <c r="H246" i="3"/>
  <c r="H2034" i="3"/>
  <c r="H2361" i="3"/>
  <c r="H2609" i="3"/>
  <c r="H2277" i="3"/>
  <c r="H2325" i="3"/>
  <c r="H2377" i="3"/>
  <c r="H259" i="3"/>
  <c r="H958" i="3"/>
  <c r="H1102" i="3"/>
  <c r="H1407" i="3"/>
  <c r="H1754" i="3"/>
  <c r="H1940" i="3"/>
  <c r="H716" i="3"/>
  <c r="H1225" i="3"/>
  <c r="H1440" i="3"/>
  <c r="H1611" i="3"/>
  <c r="H1692" i="3"/>
  <c r="H2622" i="3" l="1"/>
  <c r="E1770" i="1" l="1"/>
  <c r="E1773" i="1" l="1"/>
</calcChain>
</file>

<file path=xl/sharedStrings.xml><?xml version="1.0" encoding="utf-8"?>
<sst xmlns="http://schemas.openxmlformats.org/spreadsheetml/2006/main" count="12722" uniqueCount="2322">
  <si>
    <t xml:space="preserve">República Dominicana </t>
  </si>
  <si>
    <t>SERVICIO NACIONAL DE SALUD</t>
  </si>
  <si>
    <t xml:space="preserve">Santo Domingo, D.N. </t>
  </si>
  <si>
    <t>AGUA PLANETA AZUL, S.A.</t>
  </si>
  <si>
    <t xml:space="preserve">AGUA </t>
  </si>
  <si>
    <t>683-5230</t>
  </si>
  <si>
    <t>683-5262</t>
  </si>
  <si>
    <t>ACTUALIDADES VD,S.R.L.</t>
  </si>
  <si>
    <t>SOLLON,ESCRITORIO</t>
  </si>
  <si>
    <t>AIRE ACONDICIOADO</t>
  </si>
  <si>
    <t>MAT. GASTABLE</t>
  </si>
  <si>
    <t>NEVERA EJECT</t>
  </si>
  <si>
    <t>ARCHIVO MODULAR</t>
  </si>
  <si>
    <t>ARCHIVO DE METAL</t>
  </si>
  <si>
    <t>ABANICO DE PARED</t>
  </si>
  <si>
    <t>SILLON EJECUTIVO</t>
  </si>
  <si>
    <t>ABANICO DE PEDESTAL</t>
  </si>
  <si>
    <t>CAFETERA ELECTRICA</t>
  </si>
  <si>
    <t>NEVERA EJ,BEBEDERO</t>
  </si>
  <si>
    <t xml:space="preserve">SILLON SECRETARIAL </t>
  </si>
  <si>
    <t>AIRE ACOND Y CONDEN</t>
  </si>
  <si>
    <t xml:space="preserve">SERVICIO </t>
  </si>
  <si>
    <t>ALTAGRACIA SANTANA PHARMA, S. R. L.</t>
  </si>
  <si>
    <t>MAT. MED. Q.</t>
  </si>
  <si>
    <t xml:space="preserve">MEDICAMENTOS </t>
  </si>
  <si>
    <t xml:space="preserve">MAT. MED. Q. </t>
  </si>
  <si>
    <t>ANEST, S.R.L.</t>
  </si>
  <si>
    <t xml:space="preserve">REMIFENTANILO GRAY </t>
  </si>
  <si>
    <t xml:space="preserve">AMSORB PLUS </t>
  </si>
  <si>
    <t xml:space="preserve">NOREPINEFRINA GRAY IMG/4N </t>
  </si>
  <si>
    <t>NOREPINEFRINA GRAY 1MG</t>
  </si>
  <si>
    <t>PROPOFOL 1%</t>
  </si>
  <si>
    <t xml:space="preserve">REMIFENTANILO GRAY 5MG/ML </t>
  </si>
  <si>
    <t>A &amp; S IMPORTADORA MEDICA,S.R.L.</t>
  </si>
  <si>
    <t xml:space="preserve">METIL PREDMISOLONA </t>
  </si>
  <si>
    <t>BICARBONATO</t>
  </si>
  <si>
    <t>CEFTRIAZONA 1GR</t>
  </si>
  <si>
    <t>METIL</t>
  </si>
  <si>
    <t>SOL SALINA 0.9% 100ML</t>
  </si>
  <si>
    <t>CITICOLINA 500MG</t>
  </si>
  <si>
    <t xml:space="preserve">ELECTRODOS </t>
  </si>
  <si>
    <t xml:space="preserve">MICROGOTEROS DE PRECISION </t>
  </si>
  <si>
    <t xml:space="preserve">ELECTRODO DESECHABLES </t>
  </si>
  <si>
    <t xml:space="preserve">CANULAS DE ASPIRAR </t>
  </si>
  <si>
    <t>SERVICIO</t>
  </si>
  <si>
    <t>ARQUICIVIL</t>
  </si>
  <si>
    <t>ALBERTO DENTAL,S.R.L.</t>
  </si>
  <si>
    <t>ANESTESIA</t>
  </si>
  <si>
    <t>AMIGROUP SERVICE,S.R.L.</t>
  </si>
  <si>
    <t>PEPEL</t>
  </si>
  <si>
    <t>CLORO LIQ</t>
  </si>
  <si>
    <t xml:space="preserve">BATA DESECHABLE </t>
  </si>
  <si>
    <t>AUBRIMARC MEDICAL, S.R.L.</t>
  </si>
  <si>
    <t>PUNTA DE RADIO FRECUENCIA</t>
  </si>
  <si>
    <t>AMIPHARMA DOMINICANA, S.R.L.</t>
  </si>
  <si>
    <t xml:space="preserve">EON TAPON NASAL </t>
  </si>
  <si>
    <t xml:space="preserve">BET </t>
  </si>
  <si>
    <t>CLORO LIQUIDO</t>
  </si>
  <si>
    <t>JABON</t>
  </si>
  <si>
    <t>LIMPIADOR DESINFECT.</t>
  </si>
  <si>
    <t>BIO-WIN,S.R.L.</t>
  </si>
  <si>
    <t>SANGRE DE CARNERO</t>
  </si>
  <si>
    <t>B2M</t>
  </si>
  <si>
    <t>AFRIN GOTAS</t>
  </si>
  <si>
    <t>DIFENHIDRAMINA,SERT</t>
  </si>
  <si>
    <t>HIDROCORTIZONA</t>
  </si>
  <si>
    <t>CLINDAMICINA</t>
  </si>
  <si>
    <t xml:space="preserve">MILRINONA </t>
  </si>
  <si>
    <t>MILRIRONA</t>
  </si>
  <si>
    <t>CITRATO DE CAFEINA INT.</t>
  </si>
  <si>
    <t xml:space="preserve">GLUCONATO DE CALCIO </t>
  </si>
  <si>
    <t>ANTITOXINA</t>
  </si>
  <si>
    <t>SANDOSTATIN</t>
  </si>
  <si>
    <t>BIO NUCLEAR, S.A.</t>
  </si>
  <si>
    <t xml:space="preserve"> LABORATORIO </t>
  </si>
  <si>
    <t>BIO NOVA S.R.L.</t>
  </si>
  <si>
    <t xml:space="preserve">MAT. MED. Q. VARIOS </t>
  </si>
  <si>
    <t>COND</t>
  </si>
  <si>
    <t>BARUC PHARMA, S.R.L.</t>
  </si>
  <si>
    <t xml:space="preserve">CEFOTAXIMA 1GR VIAL </t>
  </si>
  <si>
    <t xml:space="preserve">DIPIRONA </t>
  </si>
  <si>
    <t>DESAMETAZONA 8MG</t>
  </si>
  <si>
    <t>MICROGOTERO PED. 100ML</t>
  </si>
  <si>
    <t>PARACETAMOL 10ML</t>
  </si>
  <si>
    <t>CEFEPIME 1GR</t>
  </si>
  <si>
    <t>BISTURI C/MANGO #20</t>
  </si>
  <si>
    <t>CIPROFLOXACINA 200MG</t>
  </si>
  <si>
    <t>SOLUCION MIXTA AL 0.33% 100ML</t>
  </si>
  <si>
    <t>OMEPRAZOL 40MG/10ML</t>
  </si>
  <si>
    <t>LLAVE DE 3 VIAS</t>
  </si>
  <si>
    <t>LEVINES #5 Y #8</t>
  </si>
  <si>
    <t>CATETER #24</t>
  </si>
  <si>
    <t xml:space="preserve">BARRERO PHARMA </t>
  </si>
  <si>
    <t xml:space="preserve">CLARO </t>
  </si>
  <si>
    <t xml:space="preserve">SERVICIO DE TELEFONO </t>
  </si>
  <si>
    <t>CAR-M GRUPO FARMACEUTICO,S.R.L.</t>
  </si>
  <si>
    <t>CIRCUITO P/VENTILADOR</t>
  </si>
  <si>
    <t>NALBUFINA GRAY 10MG/ML</t>
  </si>
  <si>
    <t xml:space="preserve">CEFTRIAXONA 1GR VIAL </t>
  </si>
  <si>
    <t>GASA 20X12 36X100</t>
  </si>
  <si>
    <t>NALBUFINA 10MG/ML</t>
  </si>
  <si>
    <t xml:space="preserve">CLINDAMICINA 600MG CJX50 VIAL </t>
  </si>
  <si>
    <t>GASA 36X100</t>
  </si>
  <si>
    <t>MICROGOTEROS PED</t>
  </si>
  <si>
    <t xml:space="preserve">SOL. SALINA </t>
  </si>
  <si>
    <t xml:space="preserve">MICOGOTERO </t>
  </si>
  <si>
    <t>MASCARILLA KN95</t>
  </si>
  <si>
    <t xml:space="preserve">NALBUFINA HCL 10MG </t>
  </si>
  <si>
    <t xml:space="preserve">MIDAZOLAN 15MG </t>
  </si>
  <si>
    <t>MIDAZOLAN 15MG</t>
  </si>
  <si>
    <t xml:space="preserve">MADAZOLAN 15MG/3ML </t>
  </si>
  <si>
    <t>CASI NUEVO USA IMPORT, SRL.</t>
  </si>
  <si>
    <t>DISPENSADOR</t>
  </si>
  <si>
    <t>EXTRACTOR</t>
  </si>
  <si>
    <t>CARIBBEAN INTEGRATED SOLUCIONS</t>
  </si>
  <si>
    <t>GUANTES ESTERIL # 7-71/3</t>
  </si>
  <si>
    <t>MASCARILLA KN96</t>
  </si>
  <si>
    <t>HILOS (VARIOS)</t>
  </si>
  <si>
    <t xml:space="preserve">GUANTEX LATEX M CAJAS </t>
  </si>
  <si>
    <t>HILO VICRYL (VARIOS)</t>
  </si>
  <si>
    <t>CATETER #22-24</t>
  </si>
  <si>
    <t>CIENCIA Y TECNOLOGIA Y CONSULTA</t>
  </si>
  <si>
    <t xml:space="preserve">MAT. MED. Q. LABORATORIO </t>
  </si>
  <si>
    <t>CONSTRUCCIONES PENYMARTE</t>
  </si>
  <si>
    <t>FUNDAS BLANCAS,NEGRA</t>
  </si>
  <si>
    <t>TANQUE PRECARGA</t>
  </si>
  <si>
    <t>TANQUE DE REFRIGERANTE</t>
  </si>
  <si>
    <t>CHEMIC SERVIS, SRL.</t>
  </si>
  <si>
    <t>CATETER</t>
  </si>
  <si>
    <t>CRISTALIA DOMINICANA, SRL</t>
  </si>
  <si>
    <t>MIDAZOLAN 15MG/3ML</t>
  </si>
  <si>
    <t>MIDASOLAN 15MG</t>
  </si>
  <si>
    <t>FLUMAZENIL 0.1MG/ML</t>
  </si>
  <si>
    <t xml:space="preserve">BUFIGEN </t>
  </si>
  <si>
    <t>DEVOFLURANO</t>
  </si>
  <si>
    <t>CRUZ AYALA, S.R.L.</t>
  </si>
  <si>
    <t xml:space="preserve">CLINIMED </t>
  </si>
  <si>
    <t>CLAPE, S.R.L.</t>
  </si>
  <si>
    <t>D IVAN IMPORT, SRL.</t>
  </si>
  <si>
    <t xml:space="preserve">DESECHABLES </t>
  </si>
  <si>
    <t>DESPENSA</t>
  </si>
  <si>
    <t xml:space="preserve">MAT. GASTABLE DE DESPENSA </t>
  </si>
  <si>
    <t>DARPRINT GRAFIC,S.R.L.</t>
  </si>
  <si>
    <t>IMPRESIONES</t>
  </si>
  <si>
    <t>SOBRES DE RX</t>
  </si>
  <si>
    <t xml:space="preserve">INSTALACION D/BUSONES </t>
  </si>
  <si>
    <t xml:space="preserve">RESMA D/HISTORIA CLINICO </t>
  </si>
  <si>
    <t xml:space="preserve">MAT. DE OFICINA VARIOS </t>
  </si>
  <si>
    <t>SOBRE</t>
  </si>
  <si>
    <t>DIAFARMED</t>
  </si>
  <si>
    <t>HILO VICRYL</t>
  </si>
  <si>
    <t xml:space="preserve">GEL P/SONOGRAFIA </t>
  </si>
  <si>
    <t>HILO VICRYL 3-0</t>
  </si>
  <si>
    <t>HILO VICRY 1-0</t>
  </si>
  <si>
    <t xml:space="preserve">HILO VICRYL VARIOS </t>
  </si>
  <si>
    <t>HILO</t>
  </si>
  <si>
    <t>DISFARMACO</t>
  </si>
  <si>
    <t>TERMOMETRO</t>
  </si>
  <si>
    <t>BATAS</t>
  </si>
  <si>
    <t>DISTRIBUIDORA JUMELLES S.R.L.</t>
  </si>
  <si>
    <t>MASCARILLA CIRUJANO C/50</t>
  </si>
  <si>
    <t xml:space="preserve">CINTA DE AUTOCLAVE </t>
  </si>
  <si>
    <t>TABLILLA P/CANALIZACI</t>
  </si>
  <si>
    <t>CEPILLO C/CLORHEXIDINA</t>
  </si>
  <si>
    <t>DRONENA,S.A.</t>
  </si>
  <si>
    <t>VECURON 10 ML</t>
  </si>
  <si>
    <t>SULFA PLANTA CREMA</t>
  </si>
  <si>
    <t xml:space="preserve">IPRATROPIO BROMURO </t>
  </si>
  <si>
    <t>SULFA PLANTA</t>
  </si>
  <si>
    <t>VALPAKINE 200 MG</t>
  </si>
  <si>
    <t>MEDICAMENTOS</t>
  </si>
  <si>
    <t>AGUJAS HIPODERMICA</t>
  </si>
  <si>
    <t>D/T DISTRIBUDORA TREMOL</t>
  </si>
  <si>
    <t>CAMAROTE</t>
  </si>
  <si>
    <t>CINTA,TINTA</t>
  </si>
  <si>
    <t>COLCHONES</t>
  </si>
  <si>
    <t xml:space="preserve">CAMAROTE </t>
  </si>
  <si>
    <t>COLCHONES 59 X 25</t>
  </si>
  <si>
    <t>CAJA CABLE UTP</t>
  </si>
  <si>
    <t xml:space="preserve">CARTUCHO HP </t>
  </si>
  <si>
    <t>TONER</t>
  </si>
  <si>
    <t xml:space="preserve">DRE. MALEN GUERRA, S.A. </t>
  </si>
  <si>
    <t>KEPPRA IV 500MG/5ML</t>
  </si>
  <si>
    <t xml:space="preserve">KEPRA </t>
  </si>
  <si>
    <t>PLATSUL-A POMOS X 400GR</t>
  </si>
  <si>
    <t xml:space="preserve">DE LEON Y ASOCIADOS </t>
  </si>
  <si>
    <t xml:space="preserve">MAT. GASTABLE </t>
  </si>
  <si>
    <t>DIST. DE EQUIPOS INDUSTRIALES Y SEGUROS</t>
  </si>
  <si>
    <t>GUANTES DESECHABLE</t>
  </si>
  <si>
    <t>21-0149</t>
  </si>
  <si>
    <t xml:space="preserve">DISTRIBUIDORA Y SERVICIOS DIVERSOS </t>
  </si>
  <si>
    <t>22-0022</t>
  </si>
  <si>
    <t>ELIZABETH HERNANDEZ</t>
  </si>
  <si>
    <t>COVIID-19</t>
  </si>
  <si>
    <t xml:space="preserve">FRASCOS NO ESTERIL </t>
  </si>
  <si>
    <t>TUBO ROJO ACT/6ML 13X100</t>
  </si>
  <si>
    <t>ANTICUERPOS IGG-IGM 20</t>
  </si>
  <si>
    <t>ANTIGENO COVID-19</t>
  </si>
  <si>
    <t xml:space="preserve">TIRILLA DE ORINA </t>
  </si>
  <si>
    <t>FRASCO DE YODO</t>
  </si>
  <si>
    <t>EPX DOMINICANA, S.R.L.</t>
  </si>
  <si>
    <t>ALCOHOL ISOPROPILICO</t>
  </si>
  <si>
    <t>DEFTRIAXONA 1GR</t>
  </si>
  <si>
    <t>SOLUCION DEXTROSA 5%</t>
  </si>
  <si>
    <t>CUBRE ZAPATO</t>
  </si>
  <si>
    <t xml:space="preserve">GASA </t>
  </si>
  <si>
    <t>SOL. MIXTA 0.33%</t>
  </si>
  <si>
    <t xml:space="preserve">GUANTES ESTERIL </t>
  </si>
  <si>
    <t>EXPRESS SERVICE CONSERG EXSERCON, S.R.L.</t>
  </si>
  <si>
    <t xml:space="preserve">MAT. MED. Q </t>
  </si>
  <si>
    <t>EMPRESAS CABOD EIRL</t>
  </si>
  <si>
    <t xml:space="preserve">E&amp;C MULTISERVICES, EIRL </t>
  </si>
  <si>
    <t>MATERIAL GASTABLE (LIMPIEZA</t>
  </si>
  <si>
    <t>ELECTROMEDICA, S.A.</t>
  </si>
  <si>
    <t xml:space="preserve">SERVICIO DE REPARACION  </t>
  </si>
  <si>
    <t>FARMACO INTERNACIONAL</t>
  </si>
  <si>
    <t xml:space="preserve">LENTILLA </t>
  </si>
  <si>
    <t xml:space="preserve">TRACH CARE </t>
  </si>
  <si>
    <t>FOAM SAFE</t>
  </si>
  <si>
    <t>FARACH,S.A.</t>
  </si>
  <si>
    <t>SENTROL</t>
  </si>
  <si>
    <t xml:space="preserve">CLORURO D/SODIO </t>
  </si>
  <si>
    <t>PIPERACILINA 4.5.</t>
  </si>
  <si>
    <t xml:space="preserve">ASPIRINA </t>
  </si>
  <si>
    <t>SOL. DEXTROSA 5%</t>
  </si>
  <si>
    <t>CLINDAMICINA 25MG C/100</t>
  </si>
  <si>
    <t>IMPENEN 500 MG/FRAC VIAL X1</t>
  </si>
  <si>
    <t xml:space="preserve">DOLKETOL 60MG/2ML </t>
  </si>
  <si>
    <t xml:space="preserve">SENTROL COMP. INYT </t>
  </si>
  <si>
    <t>IMIPENEN 500MG</t>
  </si>
  <si>
    <t>SOLUCION CLORURO SODICO 0.9%</t>
  </si>
  <si>
    <t>AMIKACINA 500 MG</t>
  </si>
  <si>
    <t xml:space="preserve">MAT. ME. Q. </t>
  </si>
  <si>
    <t>FLUCONAZOL 200MG/FRCX 100ML</t>
  </si>
  <si>
    <t xml:space="preserve">ACETAMINOFEN 60MG </t>
  </si>
  <si>
    <t xml:space="preserve">SOL. LACTATO </t>
  </si>
  <si>
    <t>MEDICAMENTO</t>
  </si>
  <si>
    <t>FRIFARMA</t>
  </si>
  <si>
    <t xml:space="preserve">METIL PREDISOLONA </t>
  </si>
  <si>
    <t xml:space="preserve">NORADRENALINA </t>
  </si>
  <si>
    <t>CEFTAZIDIMA 1G INY</t>
  </si>
  <si>
    <t>CLARITROMICINA 500MG</t>
  </si>
  <si>
    <t>METIL PREDNISOLONA 500MG</t>
  </si>
  <si>
    <t>CITRATO DE CAFEINA 3ML</t>
  </si>
  <si>
    <t xml:space="preserve">ANFOTERAPIA </t>
  </si>
  <si>
    <t xml:space="preserve">FARNASA </t>
  </si>
  <si>
    <t>FLUCONAZOL 200MG</t>
  </si>
  <si>
    <t>FARMACIA MEDICAR</t>
  </si>
  <si>
    <t xml:space="preserve">FERRETERIA M &amp; A </t>
  </si>
  <si>
    <t xml:space="preserve">LLAVIN PUERTA </t>
  </si>
  <si>
    <t xml:space="preserve">FRANCIA GOMEZ CABRAL </t>
  </si>
  <si>
    <t xml:space="preserve">ARROZ </t>
  </si>
  <si>
    <t>GAMBARO</t>
  </si>
  <si>
    <t>COLUMBIA AGAR 500G</t>
  </si>
  <si>
    <t>GRAPHIC MARKET</t>
  </si>
  <si>
    <t>SOBRE MANILA</t>
  </si>
  <si>
    <t>BLOCK DEP/ELETROMED</t>
  </si>
  <si>
    <t xml:space="preserve">IMPRESIÓN D/BLOCK </t>
  </si>
  <si>
    <t>HOJAS DE RAYOS X</t>
  </si>
  <si>
    <t>LLETRERO</t>
  </si>
  <si>
    <t xml:space="preserve">GROUP Z HEALTHCARE PRODUCTS </t>
  </si>
  <si>
    <t>CARRO DE MEDICAMEN</t>
  </si>
  <si>
    <t>JERINGUILLAS DE 5</t>
  </si>
  <si>
    <t>CARRO DE PARO</t>
  </si>
  <si>
    <t xml:space="preserve">GUANTES DE EXAMEN </t>
  </si>
  <si>
    <t xml:space="preserve">PAPEL DE IMPRESIÓN </t>
  </si>
  <si>
    <t>GORRO P/ENFERMERAS</t>
  </si>
  <si>
    <t>TUBO NIBP</t>
  </si>
  <si>
    <t>BRAZALETES NIBP</t>
  </si>
  <si>
    <t>GASA COMP.</t>
  </si>
  <si>
    <t xml:space="preserve">MICROGOTERO DE PRECISION CON BURETRA </t>
  </si>
  <si>
    <t xml:space="preserve">GUIVAL MEDICA </t>
  </si>
  <si>
    <t>ACEITE</t>
  </si>
  <si>
    <t xml:space="preserve">MINOTON </t>
  </si>
  <si>
    <t xml:space="preserve"> </t>
  </si>
  <si>
    <t xml:space="preserve">ACEITE D/INMERSION </t>
  </si>
  <si>
    <t>CLEANER</t>
  </si>
  <si>
    <t>FRASCO NO ESTERIL</t>
  </si>
  <si>
    <t>CONTROL HEM.SET. 3 2,5ML</t>
  </si>
  <si>
    <t>GLOBAL MULTI-PHARMA DOMINICANA</t>
  </si>
  <si>
    <t>MASCARILLA P/CIRUJANO 3</t>
  </si>
  <si>
    <t>CIPROFLOXACINA</t>
  </si>
  <si>
    <t>PARACETAMOL</t>
  </si>
  <si>
    <t xml:space="preserve">PLACA DE CAUTERIO </t>
  </si>
  <si>
    <t xml:space="preserve">PARACETAMOL </t>
  </si>
  <si>
    <t xml:space="preserve">GLOBAL MEDICA DOMINICANA </t>
  </si>
  <si>
    <t>HAPPY AND SWEET</t>
  </si>
  <si>
    <t xml:space="preserve">FESTIVIDAD DE LE DIA DE EL PEDIATRA </t>
  </si>
  <si>
    <t>HAUSPITAL,SRL.</t>
  </si>
  <si>
    <t>AMINOFILINA</t>
  </si>
  <si>
    <t>KETOCONAZOL</t>
  </si>
  <si>
    <t>MICROGOTERO CON BURETA</t>
  </si>
  <si>
    <t>LIDOCAINA 2%</t>
  </si>
  <si>
    <t>TUBO ENDOTRAQ</t>
  </si>
  <si>
    <t>MICROGOTERO</t>
  </si>
  <si>
    <t>DIPIRONA 1G 2ML AMP</t>
  </si>
  <si>
    <t xml:space="preserve">VASO HUMIFICADOR </t>
  </si>
  <si>
    <t>LIDOCAINA 2% S/E</t>
  </si>
  <si>
    <t xml:space="preserve">ENTEROGERMINA </t>
  </si>
  <si>
    <t>HEXAPOWER PHARMA S.R.L.</t>
  </si>
  <si>
    <t>ACIDO CITRICO</t>
  </si>
  <si>
    <t>PRPOFOL GRAY</t>
  </si>
  <si>
    <t>CEFEPINE 1GR</t>
  </si>
  <si>
    <t>HIDROMED,S.R.L.</t>
  </si>
  <si>
    <t>PLACA C/CABLE</t>
  </si>
  <si>
    <t>CATETER DE HEMODIALISIS PED. 11.5</t>
  </si>
  <si>
    <t>SAL PELLET TRU-SOFT</t>
  </si>
  <si>
    <t>CATETE</t>
  </si>
  <si>
    <t>CATETE VENOSO CENTRAL 4FX13</t>
  </si>
  <si>
    <t xml:space="preserve">CATETER </t>
  </si>
  <si>
    <t xml:space="preserve">SERVICIO TECNICOS </t>
  </si>
  <si>
    <t>CATETER T114M/MCLP3/PLACA</t>
  </si>
  <si>
    <t>CATETER BT-CVC-2L-40-13-00 V/C</t>
  </si>
  <si>
    <t>HOSPIRED,S.R.L.</t>
  </si>
  <si>
    <t>HILO CROMICO NO.5-0</t>
  </si>
  <si>
    <t>HOSPIFAR S.R.L.</t>
  </si>
  <si>
    <t xml:space="preserve">CINTA DE AUTO CLAVE </t>
  </si>
  <si>
    <t>BICARBONATO D/SODIO 8.4% 10ML</t>
  </si>
  <si>
    <t>NEOMOL</t>
  </si>
  <si>
    <t xml:space="preserve">SELLO BAJO AGUA COMPLETO </t>
  </si>
  <si>
    <t xml:space="preserve">CONTENEDOR P/OBJETO PUNZ </t>
  </si>
  <si>
    <t xml:space="preserve">ESPARADRAPO </t>
  </si>
  <si>
    <t xml:space="preserve">PROPOFOL GRAY 10MG/ML </t>
  </si>
  <si>
    <t>SEVOFLURANE 100% 250ML</t>
  </si>
  <si>
    <t>HILO VICRYL 2-0 339-H</t>
  </si>
  <si>
    <t xml:space="preserve">PROPOFOL 1% 10 MG/50 </t>
  </si>
  <si>
    <t>SELLO BAJO AGUA 726100 KENDALL</t>
  </si>
  <si>
    <t>CATETER #22</t>
  </si>
  <si>
    <t>FENTANILO 0.1 MG/ML X 2ML</t>
  </si>
  <si>
    <t>CATETE INTRAVENOSO 18GX 1.16</t>
  </si>
  <si>
    <t>SOLUCION SALINA 0.9%</t>
  </si>
  <si>
    <t>NALBUFILINA 10 mg/ml</t>
  </si>
  <si>
    <t>SONDA ALIMENTACION EN PVC NO.8</t>
  </si>
  <si>
    <t>SONDA NASOGASTRICA #10</t>
  </si>
  <si>
    <t>SOL. SALINA 0.69%</t>
  </si>
  <si>
    <t>HILO 3-0</t>
  </si>
  <si>
    <t>CANULA DE MAYO #3</t>
  </si>
  <si>
    <t>CATETE #22</t>
  </si>
  <si>
    <t>SULFATO D/ATROPINA</t>
  </si>
  <si>
    <t>HEPARINA 5000 5ML</t>
  </si>
  <si>
    <t xml:space="preserve">CATETER DOBLE LUME 4FR </t>
  </si>
  <si>
    <t>HILO VICRYL 1-0</t>
  </si>
  <si>
    <t xml:space="preserve">HILO PDS </t>
  </si>
  <si>
    <t>IDEMESA,S.R.L.</t>
  </si>
  <si>
    <t xml:space="preserve">MEDIMENTOS </t>
  </si>
  <si>
    <t>INVERSIONES Y NEGOCIOS (INESA)</t>
  </si>
  <si>
    <t>IMPRENTA Y MULTISERVICIOS R &amp; V,S.R.L.</t>
  </si>
  <si>
    <t xml:space="preserve">BLOCK </t>
  </si>
  <si>
    <t xml:space="preserve">BLOCK D/RECETARIOS </t>
  </si>
  <si>
    <t xml:space="preserve">BLOCK ORDEN MEDICA </t>
  </si>
  <si>
    <t xml:space="preserve">PAPEL BOND </t>
  </si>
  <si>
    <t>LIBRO DE ADMISION HOSPITAL</t>
  </si>
  <si>
    <t>INDUVECA, S.A.</t>
  </si>
  <si>
    <t xml:space="preserve">EMBUTIDOS </t>
  </si>
  <si>
    <t>ITALFARM S.A.</t>
  </si>
  <si>
    <t>QUESO AMARILLO</t>
  </si>
  <si>
    <t>INVERSIONES ND &amp; ASOCIADOS S.R.L.</t>
  </si>
  <si>
    <t>PAPEL TOALLA P/MANO</t>
  </si>
  <si>
    <t>PAPEL TOALLA GABIOTA</t>
  </si>
  <si>
    <t>INVERSIONES DARELTA, S. R. L.</t>
  </si>
  <si>
    <t xml:space="preserve">INNOVACIONES MEDICAS D/CARIBE </t>
  </si>
  <si>
    <t xml:space="preserve">SD MOLIDO 1LB </t>
  </si>
  <si>
    <t xml:space="preserve">LAPIZ ELECTROQUIRURGICO ESTERIL </t>
  </si>
  <si>
    <t>MICROGOTEROS Y TUBOS ENDOTRAQUEAL S/B</t>
  </si>
  <si>
    <t xml:space="preserve">INDUVAN </t>
  </si>
  <si>
    <t xml:space="preserve">CAFÉ </t>
  </si>
  <si>
    <t xml:space="preserve">JOCACE, S.A. </t>
  </si>
  <si>
    <t>AQUACEL EXTRA 61NTX61NT</t>
  </si>
  <si>
    <t>JULIVIOT PLORISTERIA, S.R.L.</t>
  </si>
  <si>
    <t xml:space="preserve">JULISSA VILLAR </t>
  </si>
  <si>
    <t>K SUPLIES,S.R.L.</t>
  </si>
  <si>
    <t xml:space="preserve">AIRE ACONDICIONADO </t>
  </si>
  <si>
    <t xml:space="preserve">KING MEDICAL </t>
  </si>
  <si>
    <t>VENTILADOR PEDIATRICO</t>
  </si>
  <si>
    <t xml:space="preserve">CIRCUITO VENTILADOR </t>
  </si>
  <si>
    <t>KELNET COMPUTER, S.R.L.</t>
  </si>
  <si>
    <t>LIMPIO Y PUNTO</t>
  </si>
  <si>
    <t>LAVADO SISTERNA</t>
  </si>
  <si>
    <t>LOGO MARCA</t>
  </si>
  <si>
    <t>LINDE GAS DOMINICANA</t>
  </si>
  <si>
    <t xml:space="preserve">OXIGENO LIQUIDO MED. USD/HSCF </t>
  </si>
  <si>
    <t xml:space="preserve">CARGO P/ENTREGA PRODUCTO, RUTA URBANA </t>
  </si>
  <si>
    <t>OXIGENO</t>
  </si>
  <si>
    <t>LAMBDA DIAGNOSTICO, S.R.L.</t>
  </si>
  <si>
    <t xml:space="preserve">LABORATORO SINTESIS </t>
  </si>
  <si>
    <t>CEFOTAXIMA</t>
  </si>
  <si>
    <t>BICARBONATO DE SODIO</t>
  </si>
  <si>
    <t>CLORURO POTASICO</t>
  </si>
  <si>
    <t>CITICOLINA</t>
  </si>
  <si>
    <t>CLORFENIRAMINA</t>
  </si>
  <si>
    <t>LEROMED PHARMA,S.R.L.</t>
  </si>
  <si>
    <t>ENTEROGERMINNA</t>
  </si>
  <si>
    <t xml:space="preserve">DICLOXACILINA </t>
  </si>
  <si>
    <t>SULFATO D/VARIOS FCO</t>
  </si>
  <si>
    <t xml:space="preserve">CIRCITO P/VENTILADOR </t>
  </si>
  <si>
    <t>CEFAZOLINA</t>
  </si>
  <si>
    <t>ANCHAFIBRINA</t>
  </si>
  <si>
    <t xml:space="preserve">KEPPRA 1V </t>
  </si>
  <si>
    <t xml:space="preserve">MANITOL </t>
  </si>
  <si>
    <t xml:space="preserve">PAPEL FOTOGRAFICO </t>
  </si>
  <si>
    <t xml:space="preserve">KETORALACO INY </t>
  </si>
  <si>
    <t>LETERAGO S.R.L.</t>
  </si>
  <si>
    <t>DERINOEV 500MG/5ML</t>
  </si>
  <si>
    <t>DERINOE IV INY X 5AMP 5ML</t>
  </si>
  <si>
    <t>LIVAO FARMACEUTICA, S.R.L.</t>
  </si>
  <si>
    <t>LUZ ESTHER BATISTA PEREZ</t>
  </si>
  <si>
    <t xml:space="preserve">FUNDAS </t>
  </si>
  <si>
    <t>MACROTECH FARMACEUTICA, S.R.L.</t>
  </si>
  <si>
    <t>MINYETTY PEST CONTROL</t>
  </si>
  <si>
    <t>CONTROL DE PLAGAS</t>
  </si>
  <si>
    <t>METROTEC</t>
  </si>
  <si>
    <t>MEDIPROME</t>
  </si>
  <si>
    <t>CAFEINOVA</t>
  </si>
  <si>
    <t xml:space="preserve">CITRATO DE CAFEINA </t>
  </si>
  <si>
    <t xml:space="preserve">METAL FRIO </t>
  </si>
  <si>
    <t xml:space="preserve">INSTALACION </t>
  </si>
  <si>
    <t>CONDENSADOR</t>
  </si>
  <si>
    <t>MANTENIMIENTO</t>
  </si>
  <si>
    <t xml:space="preserve">MEDISOL, S.A. </t>
  </si>
  <si>
    <t>KETORALACO</t>
  </si>
  <si>
    <t>CATETER #22 Y #24</t>
  </si>
  <si>
    <t>CERA DE HUESO CAJA/12</t>
  </si>
  <si>
    <t>PROPORFOL 200MG</t>
  </si>
  <si>
    <t xml:space="preserve">MANAFOL </t>
  </si>
  <si>
    <t>SEVOFLORANE 250ML</t>
  </si>
  <si>
    <t>MORAMI S.R.L.</t>
  </si>
  <si>
    <t xml:space="preserve">VASO </t>
  </si>
  <si>
    <t>GLUCONATO</t>
  </si>
  <si>
    <t>SONDA FOLEY #12</t>
  </si>
  <si>
    <t>MAX BIO PHARMA, S.R.L.</t>
  </si>
  <si>
    <t>MATERIAL GASTABLE (SUMINISTRO DE OFICINA)</t>
  </si>
  <si>
    <t>MEROPENEM 1GR INY</t>
  </si>
  <si>
    <t>NINGG COMPANY, S.R.L.</t>
  </si>
  <si>
    <t>PARACETAMIL INF 1000MG/100ML</t>
  </si>
  <si>
    <t>ALCOHOL ISOPROPILICO 70%</t>
  </si>
  <si>
    <t xml:space="preserve">NEOMOL PARACETAMOL </t>
  </si>
  <si>
    <t>SOL. MIXTA 0.33% 1000 ML</t>
  </si>
  <si>
    <t>AMIKACINA 500MG</t>
  </si>
  <si>
    <t xml:space="preserve">TERMOMETRO ORAL </t>
  </si>
  <si>
    <t>CATETER NO.22/24</t>
  </si>
  <si>
    <t>OSCAR A RENTA NEGRON</t>
  </si>
  <si>
    <t xml:space="preserve">SANDOSTATIN </t>
  </si>
  <si>
    <t>OSCAR ANTONIO OVIEDO</t>
  </si>
  <si>
    <t>SELLO BAJO AGUA</t>
  </si>
  <si>
    <t xml:space="preserve">HUMAN ALBUMIN AMPOLLA </t>
  </si>
  <si>
    <t>OSIRIS &amp; CO., S.A.</t>
  </si>
  <si>
    <t>PHARMATECH</t>
  </si>
  <si>
    <t>ACICLOVIR 501</t>
  </si>
  <si>
    <t xml:space="preserve">PIPERACILINA </t>
  </si>
  <si>
    <t>NORADRENALINA INYECT</t>
  </si>
  <si>
    <t xml:space="preserve">LINEZOLID </t>
  </si>
  <si>
    <t xml:space="preserve">NORADRENALINA INYECTABLE </t>
  </si>
  <si>
    <t xml:space="preserve">BROMIUS BUDESONIA </t>
  </si>
  <si>
    <t xml:space="preserve">DOTROPINA </t>
  </si>
  <si>
    <t>HEPARINA</t>
  </si>
  <si>
    <t>ACICLOVIR</t>
  </si>
  <si>
    <t xml:space="preserve">ASTHALIN </t>
  </si>
  <si>
    <t xml:space="preserve">ACETIL </t>
  </si>
  <si>
    <t>ADRENOR</t>
  </si>
  <si>
    <t>ACIDOVIR</t>
  </si>
  <si>
    <t>MEPRASIL</t>
  </si>
  <si>
    <t xml:space="preserve">OMEPRAZOL </t>
  </si>
  <si>
    <t xml:space="preserve">PHARMATECH </t>
  </si>
  <si>
    <t>PAMDOL 300MG</t>
  </si>
  <si>
    <t>PROFARES S.R.L.</t>
  </si>
  <si>
    <t xml:space="preserve">ANFOTERICINA </t>
  </si>
  <si>
    <t>ANFTERICINA</t>
  </si>
  <si>
    <t>PRODUCTOS Y VEG. GUZMAN UREÑA, S.R.L.-</t>
  </si>
  <si>
    <t xml:space="preserve">ALIMENTOS VARIOS </t>
  </si>
  <si>
    <t>PROCE-PLUS, S.R.L.</t>
  </si>
  <si>
    <t>SONDA DE ALIMENTACION #6</t>
  </si>
  <si>
    <t>PROFICARE INSUMOS MEDICOS, S.R.L.</t>
  </si>
  <si>
    <t>PRODUCTOS CANO, S.R.L.</t>
  </si>
  <si>
    <t xml:space="preserve">PAN </t>
  </si>
  <si>
    <t xml:space="preserve">PISCIMAS </t>
  </si>
  <si>
    <t>QUIROFANOS L. Q., S.R.L.</t>
  </si>
  <si>
    <t xml:space="preserve">MASCARILLA </t>
  </si>
  <si>
    <t>QUEMOREL MULTISERVICIO S.R.L.</t>
  </si>
  <si>
    <t>RAFAEL REYES Y/O IMPRESOS FELIZ</t>
  </si>
  <si>
    <t xml:space="preserve">SELLO PRETINTADO </t>
  </si>
  <si>
    <t>RESMA D/MEDICACION</t>
  </si>
  <si>
    <t xml:space="preserve">ROMACA INDUSTRIAL </t>
  </si>
  <si>
    <t>MOTOR FASCO</t>
  </si>
  <si>
    <t>COMPRESOR</t>
  </si>
  <si>
    <t xml:space="preserve">TANQ. FREON </t>
  </si>
  <si>
    <t xml:space="preserve">TUBO,ROLLO TUBERIA </t>
  </si>
  <si>
    <t>ROLLO TUBERIA</t>
  </si>
  <si>
    <t>RAFAEL MIRANDA VALDEZ</t>
  </si>
  <si>
    <t>DETERGENTE</t>
  </si>
  <si>
    <t>ROFASA FARMA, E.I.R.L.</t>
  </si>
  <si>
    <t>DOBUTAMINA</t>
  </si>
  <si>
    <t>KEPPRA</t>
  </si>
  <si>
    <t>LEVINES</t>
  </si>
  <si>
    <t>COMPRESA</t>
  </si>
  <si>
    <t xml:space="preserve">AGUJA EPIDURAL </t>
  </si>
  <si>
    <t>AMCHAFIBRIN</t>
  </si>
  <si>
    <t>RONAJUS FARMACEUTICA</t>
  </si>
  <si>
    <t>MASCARILLA DE OXIGENO</t>
  </si>
  <si>
    <t>ACIDO AMINOCAPROICO</t>
  </si>
  <si>
    <t xml:space="preserve">CITICOLINA </t>
  </si>
  <si>
    <t>CANULA TRAQUEOSTOMI</t>
  </si>
  <si>
    <t>VANCOMICINA INY 500MG</t>
  </si>
  <si>
    <t>CEFOTAXAXINA 1GR</t>
  </si>
  <si>
    <t xml:space="preserve">PROPOFOL C/5 AMPOLLA </t>
  </si>
  <si>
    <t>GLUCONATO DE CALCIO DE 1GM/10ML</t>
  </si>
  <si>
    <t xml:space="preserve">KIT D/LAPAROSTOMIA </t>
  </si>
  <si>
    <t>R Y T PINTURA</t>
  </si>
  <si>
    <t>PINTURA SEMIGLOSS</t>
  </si>
  <si>
    <t>R &amp; R MANTENIMIENTO</t>
  </si>
  <si>
    <t xml:space="preserve">ROCE DENTAL </t>
  </si>
  <si>
    <t xml:space="preserve">ROJAS Y SERRANO </t>
  </si>
  <si>
    <t xml:space="preserve">SOBRE BLANCO </t>
  </si>
  <si>
    <t>JABON CUABA</t>
  </si>
  <si>
    <t xml:space="preserve">DISPENSADOR PAPEL TOALLA </t>
  </si>
  <si>
    <t xml:space="preserve">LIMPIADORES/ DESIFECTANTES </t>
  </si>
  <si>
    <t xml:space="preserve">JABON RAYADO CUABA 1 LB </t>
  </si>
  <si>
    <t>MESA CENTRAL DE CRISTAL</t>
  </si>
  <si>
    <t>CUCHARAS DESECHABLES 40/25</t>
  </si>
  <si>
    <t>FOLDER MANILA 8 12X11 CJ 100</t>
  </si>
  <si>
    <t xml:space="preserve">CLORO LIQ. P/LIMPIEZA </t>
  </si>
  <si>
    <t>PAPEL BOND 8 1/2X11</t>
  </si>
  <si>
    <t>MATERIAL GASTABLE (OFICINA)</t>
  </si>
  <si>
    <t>RALANSA, EIRL</t>
  </si>
  <si>
    <t>CETRIAXONA 1GR</t>
  </si>
  <si>
    <t>CEFOTAXINA 1AGR</t>
  </si>
  <si>
    <t>OMEPRAZOL 40 MG</t>
  </si>
  <si>
    <t>ROSMED HEALTHE E.I.R.L.</t>
  </si>
  <si>
    <t xml:space="preserve">BABERO DESECHABLE </t>
  </si>
  <si>
    <t xml:space="preserve">MEDICAMENTO </t>
  </si>
  <si>
    <t xml:space="preserve">RAMONA ESMERALDA GUERRERO </t>
  </si>
  <si>
    <t xml:space="preserve">SERVICIO DE CONTRATOS </t>
  </si>
  <si>
    <t>SET MEDICAL, S.R.L.</t>
  </si>
  <si>
    <t>MASCARILLA DESECHABLE</t>
  </si>
  <si>
    <t>VASELINA SOLIDA TARRO 3.5KG</t>
  </si>
  <si>
    <t xml:space="preserve">VASELINA LIQUIDA </t>
  </si>
  <si>
    <t>SURGIPHARMA S.R.L.</t>
  </si>
  <si>
    <t>KEPRA 500GM/FC</t>
  </si>
  <si>
    <t xml:space="preserve">MASCARILLA QUIRURGICA </t>
  </si>
  <si>
    <t xml:space="preserve">METIL PREDNISOLONA </t>
  </si>
  <si>
    <t>GASA ALMOH.24X12 36X100</t>
  </si>
  <si>
    <t>NEOBAC 15GR CREMA</t>
  </si>
  <si>
    <t>GASA T/ALMOH.24X12</t>
  </si>
  <si>
    <t>CEFEPIME 1 GP</t>
  </si>
  <si>
    <t xml:space="preserve">VABCOMICINA </t>
  </si>
  <si>
    <t>AGUA OXIGENADA</t>
  </si>
  <si>
    <t xml:space="preserve">MEDICAEMNTOS </t>
  </si>
  <si>
    <t>CEFEPIME/CEFTRIAXONA/CIPROFLOXACINA</t>
  </si>
  <si>
    <t xml:space="preserve">SANTOS &amp; ORTIZ GROUP </t>
  </si>
  <si>
    <t>SONDA FOLEY SILICONA</t>
  </si>
  <si>
    <t>DIPIRONA</t>
  </si>
  <si>
    <t>SAGA PHARMA</t>
  </si>
  <si>
    <t>PRUEBAS RAPIDAS COVID-19</t>
  </si>
  <si>
    <t>GUANTE DE EXAMEN MEDIUN C/100</t>
  </si>
  <si>
    <t xml:space="preserve">SANDRY GOMEZ RODRIGUEZ </t>
  </si>
  <si>
    <t>CARNE DE RES CALIFORNIA</t>
  </si>
  <si>
    <t xml:space="preserve">MUSLO DE POLLO </t>
  </si>
  <si>
    <t xml:space="preserve">CARNE DE RES CALIFORNIANA </t>
  </si>
  <si>
    <t>CARNE DE RES</t>
  </si>
  <si>
    <t>MUSLO POLLO</t>
  </si>
  <si>
    <t xml:space="preserve">DESPENSA </t>
  </si>
  <si>
    <t>POLLO/CERDO</t>
  </si>
  <si>
    <t>CARNES</t>
  </si>
  <si>
    <t xml:space="preserve">SERVICIO ELECTRICOS JIREH </t>
  </si>
  <si>
    <t>SUED &amp; FARGESA S.R.L.</t>
  </si>
  <si>
    <t>SUPLIDORES MEDICOS COMERCIALES</t>
  </si>
  <si>
    <t>URSACOL 300 MG C/10</t>
  </si>
  <si>
    <t xml:space="preserve">PLATSUL-A POMOS </t>
  </si>
  <si>
    <t>PENDIENTE</t>
  </si>
  <si>
    <t>PLATSUL-A POMOSX400MG</t>
  </si>
  <si>
    <t>FENTANILO GRAY 0.05 MG/2ML</t>
  </si>
  <si>
    <t>CARNISIN JARABE 180 ML.</t>
  </si>
  <si>
    <t>SERE BUDESONIDE 0.7</t>
  </si>
  <si>
    <t xml:space="preserve">SANDOSTATIN 0.1MG CJ/X5 AMP </t>
  </si>
  <si>
    <t>PROPOFOL 1% 20ML</t>
  </si>
  <si>
    <t>SANDOSTATINA 0.1MG</t>
  </si>
  <si>
    <t>SOLUCIONES QUIRURGICAS SOLQUISAS</t>
  </si>
  <si>
    <t xml:space="preserve">HILO SEDA </t>
  </si>
  <si>
    <t xml:space="preserve">CEPILLO P/CIRUGIA </t>
  </si>
  <si>
    <t>HILO VICRYL 5-0</t>
  </si>
  <si>
    <t>SOLUCIONES POMAR</t>
  </si>
  <si>
    <t>PIERNA DE CERDO</t>
  </si>
  <si>
    <t>CARNE DE PECHUGAS</t>
  </si>
  <si>
    <t>SEAN DOMINICANA</t>
  </si>
  <si>
    <t>MIDAZOLAM</t>
  </si>
  <si>
    <t>NIRZOLID</t>
  </si>
  <si>
    <t>ATRACURIO</t>
  </si>
  <si>
    <t>RELACUM</t>
  </si>
  <si>
    <t>HEPARINA 2500</t>
  </si>
  <si>
    <t xml:space="preserve">NIRZOLID </t>
  </si>
  <si>
    <t xml:space="preserve">MIDAZOLAN 15MG/3ML </t>
  </si>
  <si>
    <t>NIRZOLID 0.2%</t>
  </si>
  <si>
    <t>FENTANILO 0.05MG/2ML</t>
  </si>
  <si>
    <t xml:space="preserve">ACICLOVIR 250 MG </t>
  </si>
  <si>
    <t>ACICLOVIR 200MG</t>
  </si>
  <si>
    <t>NIRZOLID (LINEZOLID 0.2% SOLUCION 300ML)</t>
  </si>
  <si>
    <t>19-040</t>
  </si>
  <si>
    <t>SERVICIOS ELECTRICOS CASTRO</t>
  </si>
  <si>
    <t>SENSOR D/OXIGENO</t>
  </si>
  <si>
    <t xml:space="preserve">SERVICIO GRAFICOS TITO </t>
  </si>
  <si>
    <t xml:space="preserve">MAT. GASTABLE VARIOS </t>
  </si>
  <si>
    <t>SERVICIOS D/MATERIALES GASTABLE MATERLEX SRL</t>
  </si>
  <si>
    <t xml:space="preserve">ROLLA PAPEL CAMILA 24X25 </t>
  </si>
  <si>
    <t xml:space="preserve">MATERIAL GASTABLE </t>
  </si>
  <si>
    <t xml:space="preserve">PAPEL DE BAÑO </t>
  </si>
  <si>
    <t xml:space="preserve">PAPEL TOALLA 1/6 950 PRE-CORTADO </t>
  </si>
  <si>
    <t>ROLLO PAPEL CAMILA 22X25</t>
  </si>
  <si>
    <t xml:space="preserve">MAT. GASTABBLE DE OFICINA </t>
  </si>
  <si>
    <t xml:space="preserve">PAPEL TOALLA 1/6, PAPEL BAÑO </t>
  </si>
  <si>
    <t>PAPEL BAÑO</t>
  </si>
  <si>
    <t>SILVER PHARMA,S.R.L.</t>
  </si>
  <si>
    <t xml:space="preserve">COLISTINA </t>
  </si>
  <si>
    <t>MILRINONA RICHET</t>
  </si>
  <si>
    <t>COLISTINA</t>
  </si>
  <si>
    <t>IMIPENEM SILVER</t>
  </si>
  <si>
    <t>MILRINONA</t>
  </si>
  <si>
    <t>ANFOTERICINA</t>
  </si>
  <si>
    <t>ANFOTERINA</t>
  </si>
  <si>
    <t>COLISTINA 100MG</t>
  </si>
  <si>
    <t xml:space="preserve">MILRININA 1MG/10ML </t>
  </si>
  <si>
    <t>MILRINONA 1MG</t>
  </si>
  <si>
    <t xml:space="preserve">METILPREDNISOLONA </t>
  </si>
  <si>
    <t>IMIPENEM SILVER /MILRINONA/PIPERACILINA</t>
  </si>
  <si>
    <t xml:space="preserve">SOL TAINO </t>
  </si>
  <si>
    <t xml:space="preserve">LAUNDRY DETERGENTE </t>
  </si>
  <si>
    <t>SSP SERVI SALUD PREMIUM, S.R.L.</t>
  </si>
  <si>
    <t>POLID VIOLET 6-0 75CM</t>
  </si>
  <si>
    <t>TEGADERM MEDIDAS 5X5.7 CM</t>
  </si>
  <si>
    <t>SOLUCION SALINA 0.9% 1000ML</t>
  </si>
  <si>
    <t>SOL. SALINA 0.9%</t>
  </si>
  <si>
    <t>CIRCUITO D/VENTILADOR</t>
  </si>
  <si>
    <t xml:space="preserve">GASA T/ALMOH </t>
  </si>
  <si>
    <t>SOL. LACTATO EN RINGER 1000ML</t>
  </si>
  <si>
    <t>SUPLIMED, S.R.L.</t>
  </si>
  <si>
    <t>GASA T/ALMOHADA 36X100</t>
  </si>
  <si>
    <t>BAJA LENGUA</t>
  </si>
  <si>
    <t>NEOBAC 15 GR CREMA</t>
  </si>
  <si>
    <t>MICROGOTERO GREENLAB CON BURETA DE 100ML</t>
  </si>
  <si>
    <t>GASA T/ALMONH 24X12</t>
  </si>
  <si>
    <t xml:space="preserve">HUMIFICADORES DE OXIGENO </t>
  </si>
  <si>
    <t>SANOZ FARMACEUTICA,S.A.</t>
  </si>
  <si>
    <t>ACETAMINOSFEN</t>
  </si>
  <si>
    <t>FUROSEMIDA</t>
  </si>
  <si>
    <t>DIPIRONA AMP</t>
  </si>
  <si>
    <t>DICLOXACILINA</t>
  </si>
  <si>
    <t>SUMEC INVESTMENT,S.R.L.</t>
  </si>
  <si>
    <t>REP.Y MANT. MICRO</t>
  </si>
  <si>
    <t xml:space="preserve">PAPEL KRAFT </t>
  </si>
  <si>
    <t>TABLA PINO AMERICANO</t>
  </si>
  <si>
    <t>FUNDAS NEGRAS</t>
  </si>
  <si>
    <t>TABURETE CAJERO</t>
  </si>
  <si>
    <t xml:space="preserve">ARCHIVO 4 GAVETAS </t>
  </si>
  <si>
    <t xml:space="preserve">ROTULACION </t>
  </si>
  <si>
    <t xml:space="preserve">PAPEL KRAFT CREMA </t>
  </si>
  <si>
    <t>MODIFICACION BANCARIA</t>
  </si>
  <si>
    <t>VENTANA D/ALUMINIO</t>
  </si>
  <si>
    <t>ZAFACON 13 GALONES</t>
  </si>
  <si>
    <t>ZAFACON 32GLS RUB</t>
  </si>
  <si>
    <t xml:space="preserve">CORTINA </t>
  </si>
  <si>
    <t xml:space="preserve">ZAFACON ESPECIAL </t>
  </si>
  <si>
    <t>REPARACION INCUBADORA</t>
  </si>
  <si>
    <t xml:space="preserve">CLORO LIQUIDO </t>
  </si>
  <si>
    <t xml:space="preserve">FUNDAS NEGRAS </t>
  </si>
  <si>
    <t>TUBERIA 1/2 POLIETILENOP/GAS</t>
  </si>
  <si>
    <t>CERRADURA GENERAL</t>
  </si>
  <si>
    <t xml:space="preserve">DISPENSADOR PAPEL </t>
  </si>
  <si>
    <t>PAPEL KRAFT</t>
  </si>
  <si>
    <t xml:space="preserve">JABON EN PASTA </t>
  </si>
  <si>
    <t xml:space="preserve">PAPEL TOALLA </t>
  </si>
  <si>
    <t>GUANTES INDUSTRIALES</t>
  </si>
  <si>
    <t xml:space="preserve">PIVOT COMPLETO </t>
  </si>
  <si>
    <t>CARTUCHO</t>
  </si>
  <si>
    <t xml:space="preserve">BOLIGRAFO AZUL </t>
  </si>
  <si>
    <t>PAPEL TOALLA S</t>
  </si>
  <si>
    <t xml:space="preserve">ENVASE </t>
  </si>
  <si>
    <t>ROLLO DE PAPEL KRAFF</t>
  </si>
  <si>
    <t>FUNDAS</t>
  </si>
  <si>
    <t>PUERTA C ALUMINIO</t>
  </si>
  <si>
    <t xml:space="preserve">ZAFACON PLASTICOS </t>
  </si>
  <si>
    <t>ETERI-GAS</t>
  </si>
  <si>
    <t>LIBRO RECORT.</t>
  </si>
  <si>
    <t>PAPEL KRAFT.</t>
  </si>
  <si>
    <t>HILO PROLENE</t>
  </si>
  <si>
    <t>TABLILLA</t>
  </si>
  <si>
    <t>FUNDA</t>
  </si>
  <si>
    <t>CARPETA</t>
  </si>
  <si>
    <t>PAPEL TOALLA</t>
  </si>
  <si>
    <t xml:space="preserve">VASOS PLASTICOS </t>
  </si>
  <si>
    <t>REPARACION Y MANTENIMIENT.</t>
  </si>
  <si>
    <t>SERVIAMED DOMINICANA, S.R.L.</t>
  </si>
  <si>
    <t xml:space="preserve">KIT D/MANTENIMIENTO </t>
  </si>
  <si>
    <t xml:space="preserve">ASPIRADOR QUIRURGICO </t>
  </si>
  <si>
    <t>SULFATO DE BARIUN FCO</t>
  </si>
  <si>
    <t>ASPIRADORA QUIRURGICO</t>
  </si>
  <si>
    <t xml:space="preserve">SDE SOLUCIONES MEDICAS SRL </t>
  </si>
  <si>
    <t>MAT. MED. Q</t>
  </si>
  <si>
    <t>TENDAMED, SRL</t>
  </si>
  <si>
    <t>AGUA BI DESTILADA</t>
  </si>
  <si>
    <t xml:space="preserve">NEOMAOL </t>
  </si>
  <si>
    <t>DEXTROSA AL 50%</t>
  </si>
  <si>
    <t xml:space="preserve">TUBO ENDOTRAQUEAL #3.5 </t>
  </si>
  <si>
    <t>MICROGOTERO DE PRESION CON BURETRA 100</t>
  </si>
  <si>
    <t>DEXMETAZONA</t>
  </si>
  <si>
    <t>CITICOLINA 600MG</t>
  </si>
  <si>
    <t xml:space="preserve">ESPADRAPO </t>
  </si>
  <si>
    <t>MEDICAMENTOS (VARIOS)</t>
  </si>
  <si>
    <t xml:space="preserve">UNIQUE REPRESENTACIONES </t>
  </si>
  <si>
    <t>ULTRALAB</t>
  </si>
  <si>
    <t>MEDICA EASYYLTE</t>
  </si>
  <si>
    <t xml:space="preserve">MAT.MED.Q. </t>
  </si>
  <si>
    <t>VARGAS PEÑA MULTI SERVICIOS</t>
  </si>
  <si>
    <t>CONDENSADOR D/60</t>
  </si>
  <si>
    <t xml:space="preserve">CONSOLA CONFORTME </t>
  </si>
  <si>
    <t>CONDESADOR VERTIC/AIREMAX</t>
  </si>
  <si>
    <t xml:space="preserve">CHALECOS REFLECTIVOS </t>
  </si>
  <si>
    <t>AIRE ACONDICIONADO</t>
  </si>
  <si>
    <t>LUMINARIA FO32T 8/84</t>
  </si>
  <si>
    <t xml:space="preserve">REGLETA ELECTRICA </t>
  </si>
  <si>
    <t xml:space="preserve">SERTVICIO DE GRUA Y MONTACARGA </t>
  </si>
  <si>
    <t>VENDIFAR, S.R.L.</t>
  </si>
  <si>
    <t>BICARBONATO/DIFENHIDRAMINA 20MG</t>
  </si>
  <si>
    <t>VEGAMED, S.A.</t>
  </si>
  <si>
    <t>WENDY S MUEBLE , S.R.L.</t>
  </si>
  <si>
    <t>MAT. GASTABLE/ABONO</t>
  </si>
  <si>
    <t xml:space="preserve">TOTAL DE LA DEUDA ENVIADA AL SNS </t>
  </si>
  <si>
    <t xml:space="preserve">HOSPITAL PEDIATRICO DR. ROBERT REID CABRAL </t>
  </si>
  <si>
    <t xml:space="preserve">Estados de cuenta de los suplidores </t>
  </si>
  <si>
    <t>683-5341</t>
  </si>
  <si>
    <t>683-5286</t>
  </si>
  <si>
    <t>683-5312</t>
  </si>
  <si>
    <t>683-5366</t>
  </si>
  <si>
    <t>683-5400</t>
  </si>
  <si>
    <t>683-5425</t>
  </si>
  <si>
    <t>683-5498</t>
  </si>
  <si>
    <t>683-5519</t>
  </si>
  <si>
    <t xml:space="preserve">RECOGIDA DE BASURA </t>
  </si>
  <si>
    <t xml:space="preserve">ARGOS TECNOQUIMICOS </t>
  </si>
  <si>
    <t>31128/32154</t>
  </si>
  <si>
    <t>HILOS VICRYL 2-0, 3-0, 4-0</t>
  </si>
  <si>
    <t xml:space="preserve">ACEITE </t>
  </si>
  <si>
    <t xml:space="preserve">DENCA </t>
  </si>
  <si>
    <t>DUMA FARMACEUTICAS, S.R.L.</t>
  </si>
  <si>
    <t>CIRCUITOS P/VENT. AD, NEO Y PED.</t>
  </si>
  <si>
    <t xml:space="preserve">APLICADA A LA FACTURA 328294387 </t>
  </si>
  <si>
    <t xml:space="preserve">LECHE ENTERA PARMALAT </t>
  </si>
  <si>
    <t>APLICADA A LA FACTURA B1500258562</t>
  </si>
  <si>
    <t xml:space="preserve">JUGOS </t>
  </si>
  <si>
    <t xml:space="preserve">MARGARINA </t>
  </si>
  <si>
    <t>BAJANTE DE BURETRA 150ML</t>
  </si>
  <si>
    <t xml:space="preserve">BAJANTES INFUCION,SANGRE,QUIMIO </t>
  </si>
  <si>
    <t xml:space="preserve">GASA 36X100 </t>
  </si>
  <si>
    <t>RESMA DE PAPEL BOND 8 1/2X11 500 PAG</t>
  </si>
  <si>
    <t>METILPREDNISOLONA 500MG</t>
  </si>
  <si>
    <t>LINESOLID IV INFUNSION 600MG</t>
  </si>
  <si>
    <t>OMEPRAZOL INY. 40MG</t>
  </si>
  <si>
    <t>GUANTES ETERILES #8</t>
  </si>
  <si>
    <t xml:space="preserve">TUBO ENDOTRAQUEAL #3.0 </t>
  </si>
  <si>
    <t>NOTA DE CREDITO B1500000943</t>
  </si>
  <si>
    <t>SPLIT DE 24 BTUS EFIC R4</t>
  </si>
  <si>
    <t>MOTOR 1/3 HP 230V</t>
  </si>
  <si>
    <t xml:space="preserve">ZOCALO P/LAMPARA </t>
  </si>
  <si>
    <t>7418-2675</t>
  </si>
  <si>
    <t>683-5543</t>
  </si>
  <si>
    <t>683-5595</t>
  </si>
  <si>
    <t>683-5624</t>
  </si>
  <si>
    <t>1171-2813</t>
  </si>
  <si>
    <t>683-5654</t>
  </si>
  <si>
    <t>683-5479</t>
  </si>
  <si>
    <t>1961-79</t>
  </si>
  <si>
    <t>1961-94</t>
  </si>
  <si>
    <t>1961-134</t>
  </si>
  <si>
    <t xml:space="preserve">MEDICAMETOS </t>
  </si>
  <si>
    <t xml:space="preserve">AIDSA </t>
  </si>
  <si>
    <t xml:space="preserve">SERVICIO DE ESTERILIZAZCION Y DISP. </t>
  </si>
  <si>
    <t>FRASCO DE 50ML</t>
  </si>
  <si>
    <t>MASZARILLA KN 95</t>
  </si>
  <si>
    <t>CATETER JELCO #22</t>
  </si>
  <si>
    <t>CATETER JELCO #24</t>
  </si>
  <si>
    <t xml:space="preserve">HILO VICRYL 3-0 VCP </t>
  </si>
  <si>
    <t>HILO VICRYL 4-0/2-0/5-0</t>
  </si>
  <si>
    <t>HILO 4-0/3-0/3-0</t>
  </si>
  <si>
    <t xml:space="preserve">CENTRO ARTE URIBE </t>
  </si>
  <si>
    <t>CLIP INTERNACIONAL, S.R.L.</t>
  </si>
  <si>
    <t>MASCARILLA KN 95</t>
  </si>
  <si>
    <t xml:space="preserve">KIT DE LAPARATOMIA </t>
  </si>
  <si>
    <t>AGUA DESTILADA 10CC</t>
  </si>
  <si>
    <t>DOBUTAMINA 250MG/5ML</t>
  </si>
  <si>
    <t xml:space="preserve">CIRCUITO P/VENTILADOR NEONATAL </t>
  </si>
  <si>
    <t xml:space="preserve">CIRCUITO P/VENTILADOR P. </t>
  </si>
  <si>
    <t>SONDA NASOGASTRICA #8</t>
  </si>
  <si>
    <t>MILRINONA 1MG/10ML</t>
  </si>
  <si>
    <t>BIAFINE TUBO 46.5 G</t>
  </si>
  <si>
    <t>SALBUTAMOL + AEROCAMARA</t>
  </si>
  <si>
    <t xml:space="preserve">TEGADERM </t>
  </si>
  <si>
    <t>DIAMELAB S.R.L.</t>
  </si>
  <si>
    <t xml:space="preserve">PRUEBA COVID/TIRILLAS DE ORINA </t>
  </si>
  <si>
    <t>ALBUMINA BOVINA/ANTI-B</t>
  </si>
  <si>
    <t xml:space="preserve">SIFLIS 25 TEST </t>
  </si>
  <si>
    <t xml:space="preserve">HABICHUELAS GIRAS </t>
  </si>
  <si>
    <t xml:space="preserve">SERVICIO TECNICOS DE INSTALACION/REPARACION </t>
  </si>
  <si>
    <t xml:space="preserve">MAT. GASTABE </t>
  </si>
  <si>
    <t>GEL ULTRASONIDO 5000GMS4</t>
  </si>
  <si>
    <t>GASA TIPO ALMOHADA 36X100</t>
  </si>
  <si>
    <t>SOLUCION RINGER CON LACTATO 1000ML</t>
  </si>
  <si>
    <t>VCANULA YANKAUER 3/16</t>
  </si>
  <si>
    <t>CLORURO DE SODIO 0.9% 100ML</t>
  </si>
  <si>
    <t xml:space="preserve">CANULA YANKAUER </t>
  </si>
  <si>
    <t>JERINGA 5ML 21G 1 1/2</t>
  </si>
  <si>
    <t xml:space="preserve">SOLUCIONES RIGER CON LACTATO </t>
  </si>
  <si>
    <t>JERINGULLIAS 3ML</t>
  </si>
  <si>
    <t>CLORURO DE SODIO AL 0.9% 1000ML</t>
  </si>
  <si>
    <t>CANULA YANKAUER 3/9X1.8M</t>
  </si>
  <si>
    <t xml:space="preserve">MANTENIMIENTO DE CONTROL </t>
  </si>
  <si>
    <t>OXIGNO LIQUIDO MEDICO EN HSCF</t>
  </si>
  <si>
    <t xml:space="preserve">L &amp; N INTERPRISE EIRL </t>
  </si>
  <si>
    <t xml:space="preserve">CAL SODADA </t>
  </si>
  <si>
    <t>MICROGOTERO CON BURETRA DE 100ML</t>
  </si>
  <si>
    <t>BAJANTE 150ML</t>
  </si>
  <si>
    <t xml:space="preserve">BAJANTE QUIMIO VENT. </t>
  </si>
  <si>
    <t>BAJANTE DE INFUSION CONTINU-FLO</t>
  </si>
  <si>
    <t xml:space="preserve">BAJANTE SANGRE </t>
  </si>
  <si>
    <t>TUBO ENDOTRAQUETAL 3.5/4.0</t>
  </si>
  <si>
    <t>LEVIN PEDIATRICO NO.12</t>
  </si>
  <si>
    <t>LEVIN PEDIATRICO NO.6 Y 8</t>
  </si>
  <si>
    <t xml:space="preserve">CIRCUITO D/VENTILADOR PEDIATRICO </t>
  </si>
  <si>
    <t xml:space="preserve">CATETER HEMODIALISIS 11.5 FRX15CM </t>
  </si>
  <si>
    <t xml:space="preserve">JERINGUILLAS DE BULBO </t>
  </si>
  <si>
    <t xml:space="preserve">CANULA DE MAYO </t>
  </si>
  <si>
    <t xml:space="preserve">RESUCITADOR AMBU PEDIATRICO </t>
  </si>
  <si>
    <t xml:space="preserve">OCTAMAR SOLUTIONS </t>
  </si>
  <si>
    <t xml:space="preserve">HUEVOS </t>
  </si>
  <si>
    <t xml:space="preserve">POTASIO DE FOSFATO/BICARBONATO DE SODIO </t>
  </si>
  <si>
    <t xml:space="preserve">AGUA DESTILADA </t>
  </si>
  <si>
    <t>MAT. FERRETEROS</t>
  </si>
  <si>
    <t xml:space="preserve">MANTENIMIENTO </t>
  </si>
  <si>
    <t>REMIFENTANILO RICHMOND X 5 AMP</t>
  </si>
  <si>
    <t>METILPREDNISOLONA</t>
  </si>
  <si>
    <t>IMIPENEM SILVER 1000MG</t>
  </si>
  <si>
    <t>MICROPORE 2" C/6</t>
  </si>
  <si>
    <t>TUBO ENDOTRAQUEAL NO.2.5 /3.0</t>
  </si>
  <si>
    <t>COND.</t>
  </si>
  <si>
    <t xml:space="preserve">TROPIGAS DOMINICANA, S.A. </t>
  </si>
  <si>
    <t>600 GLS A 147.60</t>
  </si>
  <si>
    <t xml:space="preserve">MATERIAL FERRETERO </t>
  </si>
  <si>
    <t xml:space="preserve">MOTOR TURBINA AIRE </t>
  </si>
  <si>
    <t>FECHA</t>
  </si>
  <si>
    <t>NÚM. FACTURA</t>
  </si>
  <si>
    <t>NOMBRE PROVEEDOR</t>
  </si>
  <si>
    <t>CONCEPTO DE COMPRA</t>
  </si>
  <si>
    <t>MONTO FACTURADO</t>
  </si>
  <si>
    <t>COMPROMISO DE DEUDAS AL 30 DE SEPTIEMBRE DE 2022</t>
  </si>
  <si>
    <t>ORDEN/C</t>
  </si>
  <si>
    <t>#FACT.</t>
  </si>
  <si>
    <t>NCF</t>
  </si>
  <si>
    <t>FECHA FACTURA</t>
  </si>
  <si>
    <t>CODIGO</t>
  </si>
  <si>
    <t>RNC</t>
  </si>
  <si>
    <t xml:space="preserve">SUPLIDOR </t>
  </si>
  <si>
    <t>TOTAL</t>
  </si>
  <si>
    <t>B1500138733</t>
  </si>
  <si>
    <t>B1500138743</t>
  </si>
  <si>
    <t>JULIO 2022</t>
  </si>
  <si>
    <t>B1500136905</t>
  </si>
  <si>
    <t>B1500139280</t>
  </si>
  <si>
    <t>B1500142379</t>
  </si>
  <si>
    <t>B1500142389</t>
  </si>
  <si>
    <t>B1500139288</t>
  </si>
  <si>
    <t>B1500146387</t>
  </si>
  <si>
    <t>B1500146456</t>
  </si>
  <si>
    <t>B1500144164</t>
  </si>
  <si>
    <t>B1500146711</t>
  </si>
  <si>
    <t>101503939</t>
  </si>
  <si>
    <t>B1500146841</t>
  </si>
  <si>
    <t>AGOSTO 2022</t>
  </si>
  <si>
    <t>B1500146912</t>
  </si>
  <si>
    <t>B1500146851</t>
  </si>
  <si>
    <t>B1500146974</t>
  </si>
  <si>
    <t>B1500147150</t>
  </si>
  <si>
    <t>B1500144948</t>
  </si>
  <si>
    <t>B1500147207</t>
  </si>
  <si>
    <t>B1500146567</t>
  </si>
  <si>
    <t>B1500147416</t>
  </si>
  <si>
    <t>B1500147417</t>
  </si>
  <si>
    <t>B1500147580</t>
  </si>
  <si>
    <t>SEPTIEMBRE 2022</t>
  </si>
  <si>
    <t xml:space="preserve">TOTAL AGUA PLANETA AZUL, S.A. </t>
  </si>
  <si>
    <t>FEBRERO 2018</t>
  </si>
  <si>
    <t>A010010011500002982</t>
  </si>
  <si>
    <t>MARZO 2018</t>
  </si>
  <si>
    <t>A0100100115000030</t>
  </si>
  <si>
    <t>B1500000001</t>
  </si>
  <si>
    <t>ABRIL 2018</t>
  </si>
  <si>
    <t>B1500000014</t>
  </si>
  <si>
    <t>B1500000015</t>
  </si>
  <si>
    <t>MAYO 2018</t>
  </si>
  <si>
    <t>B1500000022</t>
  </si>
  <si>
    <t>JUNIO 2018</t>
  </si>
  <si>
    <t>B1500000040</t>
  </si>
  <si>
    <t>B1500000050</t>
  </si>
  <si>
    <t>JULIO 2018</t>
  </si>
  <si>
    <t>B1500000061</t>
  </si>
  <si>
    <t>B1500000072</t>
  </si>
  <si>
    <t>B1500000080</t>
  </si>
  <si>
    <t>AGOSTO 2018</t>
  </si>
  <si>
    <t>B1500000094</t>
  </si>
  <si>
    <t>OCTUBRE 2018</t>
  </si>
  <si>
    <t>B1500000106</t>
  </si>
  <si>
    <t>B1500000104</t>
  </si>
  <si>
    <t>NOVIEMBRE 2018</t>
  </si>
  <si>
    <t>B1500000140</t>
  </si>
  <si>
    <t>ENERO 2021</t>
  </si>
  <si>
    <t>TOTAL ACTUALIDADES</t>
  </si>
  <si>
    <t>B1500000151</t>
  </si>
  <si>
    <t>130852707</t>
  </si>
  <si>
    <t>B1500000150</t>
  </si>
  <si>
    <t>B1500000153</t>
  </si>
  <si>
    <t>B1500000152</t>
  </si>
  <si>
    <t>JUNIO 2022</t>
  </si>
  <si>
    <t>B1500000154</t>
  </si>
  <si>
    <t>B1500000155</t>
  </si>
  <si>
    <t>B1500000158</t>
  </si>
  <si>
    <t>B1500000156</t>
  </si>
  <si>
    <t>B1500000157</t>
  </si>
  <si>
    <t>TOTAL ALTAGRACIA SANTANA PHARMA, S.R.L.</t>
  </si>
  <si>
    <t>B1500002489</t>
  </si>
  <si>
    <t>130050155</t>
  </si>
  <si>
    <t>SEPTIEMBRE 2021</t>
  </si>
  <si>
    <t>B1500002526</t>
  </si>
  <si>
    <t>B1500002540</t>
  </si>
  <si>
    <t>OCTUBRE 2021</t>
  </si>
  <si>
    <t>B1500002553</t>
  </si>
  <si>
    <t>B1500002567</t>
  </si>
  <si>
    <t>NOVIEMBRE 2021</t>
  </si>
  <si>
    <t>B1500002613</t>
  </si>
  <si>
    <t>B1500002626</t>
  </si>
  <si>
    <t>B1500002641</t>
  </si>
  <si>
    <t>DICIEMBRE 2020</t>
  </si>
  <si>
    <t>B1500002663</t>
  </si>
  <si>
    <t>B1500002689</t>
  </si>
  <si>
    <t>ENERO 2022</t>
  </si>
  <si>
    <t>B1500002678</t>
  </si>
  <si>
    <t>MARZO 2022</t>
  </si>
  <si>
    <t>B1500002860</t>
  </si>
  <si>
    <t xml:space="preserve">TOTAL ANEST </t>
  </si>
  <si>
    <t>B1500000854</t>
  </si>
  <si>
    <t>130505667</t>
  </si>
  <si>
    <t>B1500000866</t>
  </si>
  <si>
    <t>B1500000880</t>
  </si>
  <si>
    <t>B1500000879</t>
  </si>
  <si>
    <t>B1500000982</t>
  </si>
  <si>
    <t>B1500000891</t>
  </si>
  <si>
    <t>B1500000900</t>
  </si>
  <si>
    <t>B1500000911</t>
  </si>
  <si>
    <t>B1500000916</t>
  </si>
  <si>
    <t>B1500000932</t>
  </si>
  <si>
    <t>B1500000927</t>
  </si>
  <si>
    <t>B1500000922</t>
  </si>
  <si>
    <t>B1500000941</t>
  </si>
  <si>
    <t>B1500000903</t>
  </si>
  <si>
    <t>B1500001147</t>
  </si>
  <si>
    <t>B1500001141</t>
  </si>
  <si>
    <t>MAYO 2022</t>
  </si>
  <si>
    <t>B1500001148</t>
  </si>
  <si>
    <t>B1500001160</t>
  </si>
  <si>
    <t>B1500001124</t>
  </si>
  <si>
    <t>B1500001125</t>
  </si>
  <si>
    <t>B1500001186</t>
  </si>
  <si>
    <t>B1500001161</t>
  </si>
  <si>
    <t>B1500001019</t>
  </si>
  <si>
    <t>B1500001222</t>
  </si>
  <si>
    <t>B1500001243</t>
  </si>
  <si>
    <t>B1500001240</t>
  </si>
  <si>
    <t>B1500001241</t>
  </si>
  <si>
    <t>B1500001258</t>
  </si>
  <si>
    <t>B1500001223</t>
  </si>
  <si>
    <t>B1500001270</t>
  </si>
  <si>
    <t>B1500001275</t>
  </si>
  <si>
    <t>B1500001284</t>
  </si>
  <si>
    <t>B1500001285</t>
  </si>
  <si>
    <t>B1500001294</t>
  </si>
  <si>
    <t>TOTAL DE IMPORTADORA MEDICA</t>
  </si>
  <si>
    <t>JUNIO 2019</t>
  </si>
  <si>
    <t>B1500000003</t>
  </si>
  <si>
    <t>JULIO 2019</t>
  </si>
  <si>
    <t>TOTAL DE ARQUICIVIL</t>
  </si>
  <si>
    <t>OCTUBRE 2020</t>
  </si>
  <si>
    <t>TOTAL DE ALBERTO DENTAL</t>
  </si>
  <si>
    <t>TOTAL DE AMIGROUP SERVICE</t>
  </si>
  <si>
    <t>B1500000136</t>
  </si>
  <si>
    <t>131755372</t>
  </si>
  <si>
    <t>B1500000137</t>
  </si>
  <si>
    <t>JUNIO 2021</t>
  </si>
  <si>
    <t>B1500000244</t>
  </si>
  <si>
    <t>B1500000271</t>
  </si>
  <si>
    <t>FEBRERO 2022</t>
  </si>
  <si>
    <t>B1500000270</t>
  </si>
  <si>
    <t>130730245</t>
  </si>
  <si>
    <t>DICIEMBRE 2021</t>
  </si>
  <si>
    <t>B1500004404</t>
  </si>
  <si>
    <t xml:space="preserve">TOTAL DE AMIPHARMA DOMINICANA </t>
  </si>
  <si>
    <t xml:space="preserve">SISTEMA </t>
  </si>
  <si>
    <t>B1500000036</t>
  </si>
  <si>
    <t>132357681</t>
  </si>
  <si>
    <t xml:space="preserve">TOTAL DE ARGOS TECNOQUIMICOS </t>
  </si>
  <si>
    <t>B1500001298</t>
  </si>
  <si>
    <t>101758279</t>
  </si>
  <si>
    <t xml:space="preserve">TOTAL DE AIDSA </t>
  </si>
  <si>
    <t>AGOSTO 2020</t>
  </si>
  <si>
    <t>B1500000205</t>
  </si>
  <si>
    <t>SEPTIEMBRE 2020</t>
  </si>
  <si>
    <t>B1500000206</t>
  </si>
  <si>
    <t>TOTAL DE BET</t>
  </si>
  <si>
    <t>B1500001591</t>
  </si>
  <si>
    <t>101155485</t>
  </si>
  <si>
    <t>B1500001618</t>
  </si>
  <si>
    <t>TOTAL DE BIO-WIN</t>
  </si>
  <si>
    <t>B1500000501</t>
  </si>
  <si>
    <t>B1500000502</t>
  </si>
  <si>
    <t>B1500000504</t>
  </si>
  <si>
    <t>B1500000508</t>
  </si>
  <si>
    <t>B1500000507</t>
  </si>
  <si>
    <t>B1500000509</t>
  </si>
  <si>
    <t>FEBRERO 2020</t>
  </si>
  <si>
    <t>B1500000032</t>
  </si>
  <si>
    <t>MARZO 2020</t>
  </si>
  <si>
    <t>B1500000512</t>
  </si>
  <si>
    <t>B1500000510</t>
  </si>
  <si>
    <t>B1500000513</t>
  </si>
  <si>
    <t>B1500000514</t>
  </si>
  <si>
    <t>ABRIL 2020</t>
  </si>
  <si>
    <t>B1500000515</t>
  </si>
  <si>
    <t>B1500000516</t>
  </si>
  <si>
    <t>B1500000518</t>
  </si>
  <si>
    <t>B1500000519</t>
  </si>
  <si>
    <t>JUNIO 2020</t>
  </si>
  <si>
    <t>TOTAL DE B2M</t>
  </si>
  <si>
    <t>B1500023559</t>
  </si>
  <si>
    <t>101070587</t>
  </si>
  <si>
    <t>B1500026105</t>
  </si>
  <si>
    <t>B1500026579</t>
  </si>
  <si>
    <t>ABRIL 2022</t>
  </si>
  <si>
    <t>B1500027056</t>
  </si>
  <si>
    <t>B1500027161</t>
  </si>
  <si>
    <t>B1500026935</t>
  </si>
  <si>
    <t>B1500027356</t>
  </si>
  <si>
    <t>B1500027556</t>
  </si>
  <si>
    <t>B1500027719</t>
  </si>
  <si>
    <t>B1500027415</t>
  </si>
  <si>
    <t>B1500027975</t>
  </si>
  <si>
    <t>B1500028210</t>
  </si>
  <si>
    <t>B1500028523</t>
  </si>
  <si>
    <t>B1500028490</t>
  </si>
  <si>
    <t>B1500028801</t>
  </si>
  <si>
    <t>B1500028057</t>
  </si>
  <si>
    <t>B1500029318</t>
  </si>
  <si>
    <t>B1500027318</t>
  </si>
  <si>
    <t>TOTAL BIO NUCLEAR</t>
  </si>
  <si>
    <t>B1500008888</t>
  </si>
  <si>
    <t>B1500009000</t>
  </si>
  <si>
    <t>B1500009065</t>
  </si>
  <si>
    <t>B1500008952</t>
  </si>
  <si>
    <t>B1500009084</t>
  </si>
  <si>
    <t>B1500009244</t>
  </si>
  <si>
    <t>B1500009919</t>
  </si>
  <si>
    <t>B1500009918</t>
  </si>
  <si>
    <t>TOTAL DE BIO-NOVA,S.R.L.</t>
  </si>
  <si>
    <t>B1500000138</t>
  </si>
  <si>
    <t>131999123</t>
  </si>
  <si>
    <t>B1500000139</t>
  </si>
  <si>
    <t>B1500000141</t>
  </si>
  <si>
    <t>B1500000143</t>
  </si>
  <si>
    <t>B1500000142</t>
  </si>
  <si>
    <t>B1500000145</t>
  </si>
  <si>
    <t>B1500000147</t>
  </si>
  <si>
    <t>B1500000146</t>
  </si>
  <si>
    <t>B1500000148</t>
  </si>
  <si>
    <t>B1500000149</t>
  </si>
  <si>
    <t>B1500000160</t>
  </si>
  <si>
    <t>B1500000161</t>
  </si>
  <si>
    <t>B1500000168</t>
  </si>
  <si>
    <t>B1500000162</t>
  </si>
  <si>
    <t>B1500000165</t>
  </si>
  <si>
    <t>B1500000163</t>
  </si>
  <si>
    <t>B1500000164</t>
  </si>
  <si>
    <t>B1500000166</t>
  </si>
  <si>
    <t>B1500000167</t>
  </si>
  <si>
    <t>B1500000170</t>
  </si>
  <si>
    <t>B1500000159</t>
  </si>
  <si>
    <t>B1500000178</t>
  </si>
  <si>
    <t>B1500000179</t>
  </si>
  <si>
    <t>B1500000180</t>
  </si>
  <si>
    <t>B1500000181</t>
  </si>
  <si>
    <t>B1500000183</t>
  </si>
  <si>
    <t>B1500000185</t>
  </si>
  <si>
    <t>B1500000186</t>
  </si>
  <si>
    <t>B1500000184</t>
  </si>
  <si>
    <t>B1500000189</t>
  </si>
  <si>
    <t>B1500000192</t>
  </si>
  <si>
    <t>B1500000194</t>
  </si>
  <si>
    <t>B1500000193</t>
  </si>
  <si>
    <t>B1500000195</t>
  </si>
  <si>
    <t>B1500000196</t>
  </si>
  <si>
    <t>B1500000198</t>
  </si>
  <si>
    <t>B1500000197</t>
  </si>
  <si>
    <t>B1500000199</t>
  </si>
  <si>
    <t>B1500000200</t>
  </si>
  <si>
    <t>B1500000201</t>
  </si>
  <si>
    <t>B1500000203</t>
  </si>
  <si>
    <t>B1500000204</t>
  </si>
  <si>
    <t>B1500000207</t>
  </si>
  <si>
    <t>B1500000209</t>
  </si>
  <si>
    <t>B1500000212</t>
  </si>
  <si>
    <t>B1500000210</t>
  </si>
  <si>
    <t>B1500000211</t>
  </si>
  <si>
    <t>B1500000213</t>
  </si>
  <si>
    <t>B1500000219</t>
  </si>
  <si>
    <t>B1500000220</t>
  </si>
  <si>
    <t>B1500000221</t>
  </si>
  <si>
    <t>B1500000218</t>
  </si>
  <si>
    <t>B1500000214</t>
  </si>
  <si>
    <t>B1500000222</t>
  </si>
  <si>
    <t>TOTAL DE BARUC PHARMA</t>
  </si>
  <si>
    <t>B1500000021</t>
  </si>
  <si>
    <t>132107306</t>
  </si>
  <si>
    <t>B1500000025</t>
  </si>
  <si>
    <t>B1500000030</t>
  </si>
  <si>
    <t>B1500000020</t>
  </si>
  <si>
    <t>B1500000042</t>
  </si>
  <si>
    <t>B1500000044</t>
  </si>
  <si>
    <t>B1500000034</t>
  </si>
  <si>
    <t>B1500000031</t>
  </si>
  <si>
    <t>B1500000024</t>
  </si>
  <si>
    <t>B1500000052</t>
  </si>
  <si>
    <t>B1500000202</t>
  </si>
  <si>
    <t>B1500000215</t>
  </si>
  <si>
    <t>B1500000217</t>
  </si>
  <si>
    <t>TOTAL DE BARRERO PHARMA</t>
  </si>
  <si>
    <t>B1500174479</t>
  </si>
  <si>
    <t>101001577</t>
  </si>
  <si>
    <t>B1500175676</t>
  </si>
  <si>
    <t>B1500175677</t>
  </si>
  <si>
    <t>B1500175674</t>
  </si>
  <si>
    <t>B1500175673</t>
  </si>
  <si>
    <t>TOTAL DE CLARO</t>
  </si>
  <si>
    <t>B1500001349</t>
  </si>
  <si>
    <t>130186121</t>
  </si>
  <si>
    <t>AGOSTO 2021</t>
  </si>
  <si>
    <t>B1500001371</t>
  </si>
  <si>
    <t>B1500001401</t>
  </si>
  <si>
    <t>B1500001418</t>
  </si>
  <si>
    <t>B1500001421</t>
  </si>
  <si>
    <t>B1500001438</t>
  </si>
  <si>
    <t>B1500001444</t>
  </si>
  <si>
    <t>B1500001457</t>
  </si>
  <si>
    <t>B1500001475</t>
  </si>
  <si>
    <t>B1500001521</t>
  </si>
  <si>
    <t>B1500001506</t>
  </si>
  <si>
    <t>B1500001535</t>
  </si>
  <si>
    <t>B1500001536</t>
  </si>
  <si>
    <t>B1500001593</t>
  </si>
  <si>
    <t>B1500001634</t>
  </si>
  <si>
    <t xml:space="preserve">TOTAL DE CAR-M GRUPO </t>
  </si>
  <si>
    <t>131221599</t>
  </si>
  <si>
    <t>TOTAL CASI NUEVO USA IMPORT</t>
  </si>
  <si>
    <t>B1500000047</t>
  </si>
  <si>
    <t>130733015</t>
  </si>
  <si>
    <t>B1500000063</t>
  </si>
  <si>
    <t>B1500000065</t>
  </si>
  <si>
    <t>B1500000075</t>
  </si>
  <si>
    <t>B1500000077</t>
  </si>
  <si>
    <t>B1500000084</t>
  </si>
  <si>
    <t>B1500000087</t>
  </si>
  <si>
    <t>B1500000086</t>
  </si>
  <si>
    <t>B1500000102</t>
  </si>
  <si>
    <t>B1500000098</t>
  </si>
  <si>
    <t>B1500000121</t>
  </si>
  <si>
    <t>B1500000120</t>
  </si>
  <si>
    <t>B1500000122</t>
  </si>
  <si>
    <t>B1500000123</t>
  </si>
  <si>
    <t>B1500000082</t>
  </si>
  <si>
    <t>B1500000128</t>
  </si>
  <si>
    <t>B1500000127</t>
  </si>
  <si>
    <t>B1500000144</t>
  </si>
  <si>
    <t>B1500000135</t>
  </si>
  <si>
    <t>B1500000134</t>
  </si>
  <si>
    <t>TOTAL DE CARIBBEAN LATEX</t>
  </si>
  <si>
    <t>B1500004759</t>
  </si>
  <si>
    <t>101097434</t>
  </si>
  <si>
    <t>B1500004905</t>
  </si>
  <si>
    <t>B1500005032</t>
  </si>
  <si>
    <t>B1500005106</t>
  </si>
  <si>
    <t>TOTAL DE CIENCIA Y CONSULTA</t>
  </si>
  <si>
    <t>131731333</t>
  </si>
  <si>
    <t>ENERO 2020</t>
  </si>
  <si>
    <t>TOTAL DE CONSTRUCIONES PENYMARTE</t>
  </si>
  <si>
    <t>B1500000013</t>
  </si>
  <si>
    <t>JULIO 2020</t>
  </si>
  <si>
    <t>TOTAL CHEMIC SERVIS</t>
  </si>
  <si>
    <t>B1500000389</t>
  </si>
  <si>
    <t>B1500000395</t>
  </si>
  <si>
    <t>B1500000396</t>
  </si>
  <si>
    <t>101824859</t>
  </si>
  <si>
    <t>JULIO 2021</t>
  </si>
  <si>
    <t>B1500000408</t>
  </si>
  <si>
    <t>B1500000411</t>
  </si>
  <si>
    <t>B1500000420</t>
  </si>
  <si>
    <t>B1500000421</t>
  </si>
  <si>
    <t>B1500000434</t>
  </si>
  <si>
    <t>B1500000432</t>
  </si>
  <si>
    <t>B1500000344</t>
  </si>
  <si>
    <t>B1500000455</t>
  </si>
  <si>
    <t>B1500000441</t>
  </si>
  <si>
    <t>B1500000489</t>
  </si>
  <si>
    <t>B1500000488</t>
  </si>
  <si>
    <t>B1500000522</t>
  </si>
  <si>
    <t>B1500000540</t>
  </si>
  <si>
    <t>B1500000532</t>
  </si>
  <si>
    <t>B1500000530</t>
  </si>
  <si>
    <t xml:space="preserve">MARZO </t>
  </si>
  <si>
    <t>TOTAL MAYO 2021</t>
  </si>
  <si>
    <t>B1500005059</t>
  </si>
  <si>
    <t>101140496</t>
  </si>
  <si>
    <t>B1500005057</t>
  </si>
  <si>
    <t>B1500005073</t>
  </si>
  <si>
    <t>B1500005076</t>
  </si>
  <si>
    <t>B1500005088</t>
  </si>
  <si>
    <t>B1500005090</t>
  </si>
  <si>
    <t>B1500005107</t>
  </si>
  <si>
    <t>TOTAL CRUZ AYALA S.R.L.</t>
  </si>
  <si>
    <t>B1500000357</t>
  </si>
  <si>
    <t>101591862</t>
  </si>
  <si>
    <t>B1500000378</t>
  </si>
  <si>
    <t xml:space="preserve">TOTAL CLINIMED </t>
  </si>
  <si>
    <t>B1500000060</t>
  </si>
  <si>
    <t>130942732</t>
  </si>
  <si>
    <t>B1500000064</t>
  </si>
  <si>
    <t>TOTAL CLAPE S.R.L.</t>
  </si>
  <si>
    <t>B1500000643</t>
  </si>
  <si>
    <t>130856109</t>
  </si>
  <si>
    <t xml:space="preserve">TOTAL CENTRO ARTE </t>
  </si>
  <si>
    <t>B1500000572</t>
  </si>
  <si>
    <t>130257795</t>
  </si>
  <si>
    <t xml:space="preserve">TOTAL CLIP INTERNATIONAL </t>
  </si>
  <si>
    <t>B1500000304</t>
  </si>
  <si>
    <t>B1500000335</t>
  </si>
  <si>
    <t>B1500000336</t>
  </si>
  <si>
    <t>04/07/222</t>
  </si>
  <si>
    <t>B1500000339</t>
  </si>
  <si>
    <t>B1500000342</t>
  </si>
  <si>
    <t>B1500000343</t>
  </si>
  <si>
    <t>B1500000341</t>
  </si>
  <si>
    <t>B1500000340</t>
  </si>
  <si>
    <t>B1500000345</t>
  </si>
  <si>
    <t>B1500000346</t>
  </si>
  <si>
    <t>B1500000347</t>
  </si>
  <si>
    <t>B1500000348</t>
  </si>
  <si>
    <t>SEPTEMBRE 2022</t>
  </si>
  <si>
    <t>TOTAL DE D IVAN IMPORT</t>
  </si>
  <si>
    <t>B1500000272</t>
  </si>
  <si>
    <t>MAYO 2021</t>
  </si>
  <si>
    <t>B1500000275</t>
  </si>
  <si>
    <t>B1500000274</t>
  </si>
  <si>
    <t>B1500000276</t>
  </si>
  <si>
    <t>B1500000279</t>
  </si>
  <si>
    <t>B1500000278</t>
  </si>
  <si>
    <t>B1500000281</t>
  </si>
  <si>
    <t>B1500000287</t>
  </si>
  <si>
    <t>TOTAL DE DARPRINT GRAFIC</t>
  </si>
  <si>
    <t>B1500000108</t>
  </si>
  <si>
    <t>MARZO 2021</t>
  </si>
  <si>
    <t>130796238</t>
  </si>
  <si>
    <t>TOTAL DIAFARMED</t>
  </si>
  <si>
    <t>122029818</t>
  </si>
  <si>
    <t>B1500000043</t>
  </si>
  <si>
    <t>TOTAL DE DISFARMACO</t>
  </si>
  <si>
    <t>130899691</t>
  </si>
  <si>
    <t>B1500000370</t>
  </si>
  <si>
    <t>B1500000369</t>
  </si>
  <si>
    <t>B1500000373</t>
  </si>
  <si>
    <t>B1500000374</t>
  </si>
  <si>
    <t>B1500000376</t>
  </si>
  <si>
    <t>TOTAL DISTRIBUIDORA JUMELLES</t>
  </si>
  <si>
    <t>B1500000081</t>
  </si>
  <si>
    <t>B1500000083</t>
  </si>
  <si>
    <t>B1500000085</t>
  </si>
  <si>
    <t>B1500000088</t>
  </si>
  <si>
    <t>B1500000089</t>
  </si>
  <si>
    <t>AGOSTO 2019</t>
  </si>
  <si>
    <t>TOTAL DE DRONENA</t>
  </si>
  <si>
    <t>B1500000062</t>
  </si>
  <si>
    <t>B1500000171</t>
  </si>
  <si>
    <t>TOTAL DE D/T DISTRIBUIDORA THEMOLS, S.R.L.</t>
  </si>
  <si>
    <t>B1500002202</t>
  </si>
  <si>
    <t>101003383</t>
  </si>
  <si>
    <t>B1500002208</t>
  </si>
  <si>
    <t>B1500002219</t>
  </si>
  <si>
    <t>B1500002246</t>
  </si>
  <si>
    <t>B1500002255</t>
  </si>
  <si>
    <t>B1500002270</t>
  </si>
  <si>
    <t>B1500002273</t>
  </si>
  <si>
    <t>B1500002279</t>
  </si>
  <si>
    <t>B1500002278</t>
  </si>
  <si>
    <t>B1500002242</t>
  </si>
  <si>
    <t>B1500002307</t>
  </si>
  <si>
    <t>TOTAL DE DRES MALLEN GUERRA</t>
  </si>
  <si>
    <t>B1500001035</t>
  </si>
  <si>
    <t>101835001</t>
  </si>
  <si>
    <t>B1500001054</t>
  </si>
  <si>
    <t>B1500001067</t>
  </si>
  <si>
    <t>B1500001072</t>
  </si>
  <si>
    <t>B1500001080</t>
  </si>
  <si>
    <t>B1500001092</t>
  </si>
  <si>
    <t>B1500001108</t>
  </si>
  <si>
    <t>B1500001151</t>
  </si>
  <si>
    <t xml:space="preserve">TOTAL DE LEON Y ASOCIADOS </t>
  </si>
  <si>
    <t xml:space="preserve">TOTAL DE DIST. EQUIPOS INDUSTRIALES </t>
  </si>
  <si>
    <t>130862672</t>
  </si>
  <si>
    <t>enero 2022</t>
  </si>
  <si>
    <t>B1500000384</t>
  </si>
  <si>
    <t xml:space="preserve">TOTAL DE DIST. Y SERVICIO DIVERSOS  </t>
  </si>
  <si>
    <t>B1500000076</t>
  </si>
  <si>
    <t>101576235</t>
  </si>
  <si>
    <t xml:space="preserve">TOTAL DE DENCA </t>
  </si>
  <si>
    <t>B1500000009</t>
  </si>
  <si>
    <t>131747191</t>
  </si>
  <si>
    <t>B1500000008</t>
  </si>
  <si>
    <t>B1500000007</t>
  </si>
  <si>
    <t>22/08/222</t>
  </si>
  <si>
    <t>B1500000012</t>
  </si>
  <si>
    <t>B1500000010</t>
  </si>
  <si>
    <t>B1500000011</t>
  </si>
  <si>
    <t>B1500000016</t>
  </si>
  <si>
    <t>B1500000023</t>
  </si>
  <si>
    <t>B1500000018</t>
  </si>
  <si>
    <t>B1500000026</t>
  </si>
  <si>
    <t>B1500000017</t>
  </si>
  <si>
    <t>B1500000033</t>
  </si>
  <si>
    <t>B1500000035</t>
  </si>
  <si>
    <t>B1500000039</t>
  </si>
  <si>
    <t>.</t>
  </si>
  <si>
    <t>TOTAL DE DUMA FARMACEUTICAS, S.R.L.</t>
  </si>
  <si>
    <t>B010012679</t>
  </si>
  <si>
    <t>101808731</t>
  </si>
  <si>
    <t>TOTAL DIAMELAB S.R.L.</t>
  </si>
  <si>
    <t>B1500000280</t>
  </si>
  <si>
    <t>00112857107</t>
  </si>
  <si>
    <t>B1500000277</t>
  </si>
  <si>
    <t>B1500000283</t>
  </si>
  <si>
    <t>B1500000285</t>
  </si>
  <si>
    <t>B1500000284</t>
  </si>
  <si>
    <t>B1500000292</t>
  </si>
  <si>
    <t>B1500000300</t>
  </si>
  <si>
    <t>B1500000302</t>
  </si>
  <si>
    <t>B1500000305</t>
  </si>
  <si>
    <t>B1500000311</t>
  </si>
  <si>
    <t>B1500000310</t>
  </si>
  <si>
    <t>B1500000316</t>
  </si>
  <si>
    <t>B1500000334</t>
  </si>
  <si>
    <t>B1500000333</t>
  </si>
  <si>
    <t>B1500000353</t>
  </si>
  <si>
    <t>B1500000355</t>
  </si>
  <si>
    <t>B1500000356</t>
  </si>
  <si>
    <t>B1500000360</t>
  </si>
  <si>
    <t>B1500000363</t>
  </si>
  <si>
    <t>B1500000367</t>
  </si>
  <si>
    <t>TOTAL ELIZABERT HERNANDEZ</t>
  </si>
  <si>
    <t>131082272</t>
  </si>
  <si>
    <t>B1500000238</t>
  </si>
  <si>
    <t>B1500000236</t>
  </si>
  <si>
    <t>B1500000234</t>
  </si>
  <si>
    <t>B1500000249</t>
  </si>
  <si>
    <t>B1500000248</t>
  </si>
  <si>
    <t>B1500000268</t>
  </si>
  <si>
    <t>B1500000264</t>
  </si>
  <si>
    <t>B1500000237</t>
  </si>
  <si>
    <t>TOTAL DE EPX DOMINICANA S.R.L.</t>
  </si>
  <si>
    <t>B1500000383</t>
  </si>
  <si>
    <t>131480454</t>
  </si>
  <si>
    <t>B1500000382</t>
  </si>
  <si>
    <t>B1500000379</t>
  </si>
  <si>
    <t>B1500000381</t>
  </si>
  <si>
    <t>B1500000387</t>
  </si>
  <si>
    <t>B1500000385</t>
  </si>
  <si>
    <t>B1500000397</t>
  </si>
  <si>
    <t>B1500000398</t>
  </si>
  <si>
    <t>B1500000402</t>
  </si>
  <si>
    <t>B1500000399</t>
  </si>
  <si>
    <t>B1500000407</t>
  </si>
  <si>
    <t>B1500000409</t>
  </si>
  <si>
    <t>B1500000410</t>
  </si>
  <si>
    <t>B1500000414</t>
  </si>
  <si>
    <t>B1500000415</t>
  </si>
  <si>
    <t>B1500000413</t>
  </si>
  <si>
    <t>B1500000418</t>
  </si>
  <si>
    <t>B1500000419</t>
  </si>
  <si>
    <t>B1500000406</t>
  </si>
  <si>
    <t>B1500000425</t>
  </si>
  <si>
    <t>B1500000422</t>
  </si>
  <si>
    <t>B1500000444</t>
  </si>
  <si>
    <t>TOTAL EXPRESS SERVICE CONSERG</t>
  </si>
  <si>
    <t>B1500000605</t>
  </si>
  <si>
    <t>130019322</t>
  </si>
  <si>
    <t>TOTAL DE EMPRESAS CABOD EIRL</t>
  </si>
  <si>
    <t>B1500000849</t>
  </si>
  <si>
    <t>131247547</t>
  </si>
  <si>
    <t>TOTAL DE E&amp;c MULTISERVICES, EIRL</t>
  </si>
  <si>
    <t>TOTAL ELECTROMEDICA, S.A.</t>
  </si>
  <si>
    <t>B1500000362</t>
  </si>
  <si>
    <t>B1500000388</t>
  </si>
  <si>
    <t>TOTAL DE FARMACO INTERNACIONAL</t>
  </si>
  <si>
    <t>B1500000995</t>
  </si>
  <si>
    <t>B1500001002</t>
  </si>
  <si>
    <t>B1500001039</t>
  </si>
  <si>
    <t>B1500001058</t>
  </si>
  <si>
    <t>JULIO 20</t>
  </si>
  <si>
    <t>B1500001107</t>
  </si>
  <si>
    <t>B1500001616</t>
  </si>
  <si>
    <t>B1500001617</t>
  </si>
  <si>
    <t>B1500001716</t>
  </si>
  <si>
    <t>B1500001732</t>
  </si>
  <si>
    <t>101062088</t>
  </si>
  <si>
    <t>B1500001758</t>
  </si>
  <si>
    <t>B1500001759</t>
  </si>
  <si>
    <t>B1500001768</t>
  </si>
  <si>
    <t>B1500001767</t>
  </si>
  <si>
    <t>B1500001800</t>
  </si>
  <si>
    <t>B1500001701</t>
  </si>
  <si>
    <t>B1500001969</t>
  </si>
  <si>
    <t>B1500002044</t>
  </si>
  <si>
    <t>B1500002086</t>
  </si>
  <si>
    <t>B1500002085</t>
  </si>
  <si>
    <t>B1500001926</t>
  </si>
  <si>
    <t>B1500002173</t>
  </si>
  <si>
    <t>B1500002176</t>
  </si>
  <si>
    <t>B1500002353</t>
  </si>
  <si>
    <t>B1500002352</t>
  </si>
  <si>
    <t>B1500002378</t>
  </si>
  <si>
    <t>B1500002469</t>
  </si>
  <si>
    <t>B1500002493</t>
  </si>
  <si>
    <t>B1500002547</t>
  </si>
  <si>
    <t>B1500002554</t>
  </si>
  <si>
    <t>B1500002655</t>
  </si>
  <si>
    <t>B1500002510</t>
  </si>
  <si>
    <t>B1500002529</t>
  </si>
  <si>
    <t>B1500002794</t>
  </si>
  <si>
    <t>TOTAL DE FARACH</t>
  </si>
  <si>
    <t>B1500001934</t>
  </si>
  <si>
    <t>130198642</t>
  </si>
  <si>
    <t>B1500001992</t>
  </si>
  <si>
    <t>B1500002018</t>
  </si>
  <si>
    <t>B1500002020</t>
  </si>
  <si>
    <t>B1500002037</t>
  </si>
  <si>
    <t>B1500002052</t>
  </si>
  <si>
    <t>B1500002079</t>
  </si>
  <si>
    <t>B1500002078</t>
  </si>
  <si>
    <t>B1500002098</t>
  </si>
  <si>
    <t>B1500002142</t>
  </si>
  <si>
    <t>B1500002170</t>
  </si>
  <si>
    <t>B1500002196</t>
  </si>
  <si>
    <t>B1500002316</t>
  </si>
  <si>
    <t>TOTAL FRIFARMA</t>
  </si>
  <si>
    <t>B1500000428</t>
  </si>
  <si>
    <t>B1500000468</t>
  </si>
  <si>
    <t>B1500000511</t>
  </si>
  <si>
    <t>TOTAL DE FARNASA</t>
  </si>
  <si>
    <t>TOTAL DE FARMACIA MEDICAL</t>
  </si>
  <si>
    <t>TOTAL DE FERRETERIA M Y A</t>
  </si>
  <si>
    <t>B1500000427</t>
  </si>
  <si>
    <t>00100918127</t>
  </si>
  <si>
    <t>B1500000440</t>
  </si>
  <si>
    <t>B1500000443</t>
  </si>
  <si>
    <t>23/09/222</t>
  </si>
  <si>
    <t>TOTAL FRANCIA GOMEZ</t>
  </si>
  <si>
    <t xml:space="preserve">TOTAL DE GANBARO </t>
  </si>
  <si>
    <t>B1500000243</t>
  </si>
  <si>
    <t>B1500000242</t>
  </si>
  <si>
    <t>B1500000246</t>
  </si>
  <si>
    <t>B1500000245</t>
  </si>
  <si>
    <t>TOTAL DE GRAPHIC MARKET</t>
  </si>
  <si>
    <t>B1500000496</t>
  </si>
  <si>
    <t>130936536</t>
  </si>
  <si>
    <t>B1500000497</t>
  </si>
  <si>
    <t>NOVIEMBRE 2019</t>
  </si>
  <si>
    <t>B1500000524</t>
  </si>
  <si>
    <t>DICIEMBRE 2019</t>
  </si>
  <si>
    <t>B1500000560</t>
  </si>
  <si>
    <t>B1500000561</t>
  </si>
  <si>
    <t>B1500000566</t>
  </si>
  <si>
    <t>B1500000582</t>
  </si>
  <si>
    <t>B1500000695</t>
  </si>
  <si>
    <t>MAYO 2020</t>
  </si>
  <si>
    <t>B1500000696</t>
  </si>
  <si>
    <t>B1500001118</t>
  </si>
  <si>
    <t>B1500001292</t>
  </si>
  <si>
    <t>B1500001419</t>
  </si>
  <si>
    <t>B1500001422</t>
  </si>
  <si>
    <t>B1500001470</t>
  </si>
  <si>
    <t>TOTAL DE GROP Z HEALTHCARE PRODUCTS</t>
  </si>
  <si>
    <t>B1500002402</t>
  </si>
  <si>
    <t>B1500002471</t>
  </si>
  <si>
    <t>FEBRERO 2021</t>
  </si>
  <si>
    <t>B1500002532</t>
  </si>
  <si>
    <t>B1500002608</t>
  </si>
  <si>
    <t>B1500002636</t>
  </si>
  <si>
    <t>ABRIL 2021</t>
  </si>
  <si>
    <t xml:space="preserve">TOTAL DE GUIVAL MEDICA </t>
  </si>
  <si>
    <t>132054121</t>
  </si>
  <si>
    <t>B1500000190</t>
  </si>
  <si>
    <t>B1500000269</t>
  </si>
  <si>
    <t>B1500000375</t>
  </si>
  <si>
    <t>B1500000401</t>
  </si>
  <si>
    <t>TOTAL DE GLOBAL MULTI-PHARMA DOMINICANA</t>
  </si>
  <si>
    <t>B1500000486</t>
  </si>
  <si>
    <t>130724652</t>
  </si>
  <si>
    <t>B1500000478</t>
  </si>
  <si>
    <t>B1500000479</t>
  </si>
  <si>
    <t xml:space="preserve">TOTAL DE GLOBAL MEDICA DOMICANA </t>
  </si>
  <si>
    <t>B1500000051</t>
  </si>
  <si>
    <t>TOTAL HAPPY AND SWEET</t>
  </si>
  <si>
    <t>B1500000282</t>
  </si>
  <si>
    <t>131878539</t>
  </si>
  <si>
    <t>B1500000290</t>
  </si>
  <si>
    <t>B1500000295</t>
  </si>
  <si>
    <t>B1500000312</t>
  </si>
  <si>
    <t>B1500000308</t>
  </si>
  <si>
    <t>B1500000323</t>
  </si>
  <si>
    <t>B1500000324</t>
  </si>
  <si>
    <t>B1500000326</t>
  </si>
  <si>
    <t>B1500000331</t>
  </si>
  <si>
    <t>08/13/2021</t>
  </si>
  <si>
    <t>B1500000337</t>
  </si>
  <si>
    <t>B1500000299</t>
  </si>
  <si>
    <t>B1500000349</t>
  </si>
  <si>
    <t>B1500000436</t>
  </si>
  <si>
    <t>B1500000451</t>
  </si>
  <si>
    <t>B1500000456</t>
  </si>
  <si>
    <t xml:space="preserve">TOTAL DE HAUSPITAL </t>
  </si>
  <si>
    <t>131860028</t>
  </si>
  <si>
    <t xml:space="preserve">TOTAL DE HEXAPOWER </t>
  </si>
  <si>
    <t>B1500001465</t>
  </si>
  <si>
    <t>B1500001527</t>
  </si>
  <si>
    <t>B1500001597</t>
  </si>
  <si>
    <t>B1500001671</t>
  </si>
  <si>
    <t>101779111</t>
  </si>
  <si>
    <t>B1500001682</t>
  </si>
  <si>
    <t>B1500001720</t>
  </si>
  <si>
    <t>OTUBRE 2021</t>
  </si>
  <si>
    <t>B1500001742</t>
  </si>
  <si>
    <t>B1500001726</t>
  </si>
  <si>
    <t>B1500001750</t>
  </si>
  <si>
    <t>B1500001779</t>
  </si>
  <si>
    <t>B1500001788</t>
  </si>
  <si>
    <t>B1500001787</t>
  </si>
  <si>
    <t>B1500001786</t>
  </si>
  <si>
    <t xml:space="preserve">SERVICIO 250 </t>
  </si>
  <si>
    <t>B1500001867</t>
  </si>
  <si>
    <t>B1500001973</t>
  </si>
  <si>
    <t>B1500001967</t>
  </si>
  <si>
    <t>B1500001991</t>
  </si>
  <si>
    <t>B1500002005</t>
  </si>
  <si>
    <t>B1500002015</t>
  </si>
  <si>
    <t>B1500002023</t>
  </si>
  <si>
    <t>B1500002026</t>
  </si>
  <si>
    <t>B1500002031</t>
  </si>
  <si>
    <t>B1500002022</t>
  </si>
  <si>
    <t>B1500002068</t>
  </si>
  <si>
    <t>B1500002051</t>
  </si>
  <si>
    <t>TOTAL HIDROMED</t>
  </si>
  <si>
    <t>B1500000482</t>
  </si>
  <si>
    <t>130745757</t>
  </si>
  <si>
    <t>TOTAL DE HOSPIRED</t>
  </si>
  <si>
    <t>B1500003368</t>
  </si>
  <si>
    <t>101625589</t>
  </si>
  <si>
    <t>B1500003364</t>
  </si>
  <si>
    <t>B1500003366</t>
  </si>
  <si>
    <t>B1500003367</t>
  </si>
  <si>
    <t>B1500003365</t>
  </si>
  <si>
    <t>B1500003391</t>
  </si>
  <si>
    <t>B1500003389</t>
  </si>
  <si>
    <t>B1500003388</t>
  </si>
  <si>
    <t>B1500003459</t>
  </si>
  <si>
    <t>B1500003430</t>
  </si>
  <si>
    <t>B1500003452</t>
  </si>
  <si>
    <t>B1500003490</t>
  </si>
  <si>
    <t>B1500003489</t>
  </si>
  <si>
    <t>B1500003318</t>
  </si>
  <si>
    <t>B1500003506</t>
  </si>
  <si>
    <t>B1500003499</t>
  </si>
  <si>
    <t>B1500003657</t>
  </si>
  <si>
    <t>B1500003666</t>
  </si>
  <si>
    <t>B1500003694</t>
  </si>
  <si>
    <t>B1500003698</t>
  </si>
  <si>
    <t>B1500003700</t>
  </si>
  <si>
    <t>B1500003697</t>
  </si>
  <si>
    <t>B1500003733</t>
  </si>
  <si>
    <t>B1500003734</t>
  </si>
  <si>
    <t>B1500003809</t>
  </si>
  <si>
    <t>B1500003774</t>
  </si>
  <si>
    <t>B1500003781</t>
  </si>
  <si>
    <t>B1500003792</t>
  </si>
  <si>
    <t>B1500003833</t>
  </si>
  <si>
    <t>B1500003832</t>
  </si>
  <si>
    <t>B1500003842</t>
  </si>
  <si>
    <t>B1500003844</t>
  </si>
  <si>
    <t>B1500003860</t>
  </si>
  <si>
    <t>B1500003861</t>
  </si>
  <si>
    <t>B1500003897</t>
  </si>
  <si>
    <t>B1500003965</t>
  </si>
  <si>
    <t>B1500004811</t>
  </si>
  <si>
    <t>B1500004813</t>
  </si>
  <si>
    <t>B1500004817</t>
  </si>
  <si>
    <t>B1500004936</t>
  </si>
  <si>
    <t>B1500004935</t>
  </si>
  <si>
    <t>B1500005021</t>
  </si>
  <si>
    <t>TOTAL DE HOSPIFAR</t>
  </si>
  <si>
    <t>B1500000807</t>
  </si>
  <si>
    <t>TOTAL DE IDEMESA</t>
  </si>
  <si>
    <t xml:space="preserve">TOTAL DE INVERSIONES Y NEGOCIOS </t>
  </si>
  <si>
    <t>B1500000216</t>
  </si>
  <si>
    <t>NOVIEMBRE 2020</t>
  </si>
  <si>
    <t xml:space="preserve">TOTAL DE IMPRENTA Y MULTISERVICIOS </t>
  </si>
  <si>
    <t>B1500249695</t>
  </si>
  <si>
    <t>122011226</t>
  </si>
  <si>
    <t>B1500258211</t>
  </si>
  <si>
    <t>B1500258212</t>
  </si>
  <si>
    <t>N/C</t>
  </si>
  <si>
    <t>B0400263650</t>
  </si>
  <si>
    <t>B1500258562</t>
  </si>
  <si>
    <t>B0400268195</t>
  </si>
  <si>
    <t>B1500258563</t>
  </si>
  <si>
    <t>B1500258560</t>
  </si>
  <si>
    <t>TOTAL DE INDUVECA</t>
  </si>
  <si>
    <t>101799536</t>
  </si>
  <si>
    <t xml:space="preserve">TOTAL ITALFARM S.A. </t>
  </si>
  <si>
    <t>B1500001296</t>
  </si>
  <si>
    <t>131254764</t>
  </si>
  <si>
    <t>131254765</t>
  </si>
  <si>
    <t>B1500001286</t>
  </si>
  <si>
    <t>TOTAL INVERSIONES ND &amp; ASOCIADOS S.R.L.</t>
  </si>
  <si>
    <t>B1500000273</t>
  </si>
  <si>
    <t>132119312</t>
  </si>
  <si>
    <t>TOTAL INVERSIONES DARELTA, S. R. L.</t>
  </si>
  <si>
    <t>131828086</t>
  </si>
  <si>
    <t>B1500000173</t>
  </si>
  <si>
    <t>B1500000176</t>
  </si>
  <si>
    <t>B1500000191</t>
  </si>
  <si>
    <t>12/04/222</t>
  </si>
  <si>
    <t>B1500000208</t>
  </si>
  <si>
    <t>B1500000250</t>
  </si>
  <si>
    <t>B1500000257</t>
  </si>
  <si>
    <t>B1500000303</t>
  </si>
  <si>
    <t>B1500000297</t>
  </si>
  <si>
    <t>B1500000291</t>
  </si>
  <si>
    <t>B1500000289</t>
  </si>
  <si>
    <t>B1500000296</t>
  </si>
  <si>
    <t>B1500000294</t>
  </si>
  <si>
    <t>B1500000314</t>
  </si>
  <si>
    <t xml:space="preserve">TOTAL INNOVACIONES MEDICAS D/CARIBE </t>
  </si>
  <si>
    <t>B1500008992</t>
  </si>
  <si>
    <t>101012072</t>
  </si>
  <si>
    <t>B1500008991</t>
  </si>
  <si>
    <t>E450000000937</t>
  </si>
  <si>
    <t>E450000000938</t>
  </si>
  <si>
    <t>E450000000939</t>
  </si>
  <si>
    <t>E450000000036</t>
  </si>
  <si>
    <t>TOTAL INDUSTRIA BANILEJA</t>
  </si>
  <si>
    <t>B1500000261</t>
  </si>
  <si>
    <t>101567201</t>
  </si>
  <si>
    <t>TOTAL JOCACE, S.A.</t>
  </si>
  <si>
    <t>B1500000372</t>
  </si>
  <si>
    <t>130645035</t>
  </si>
  <si>
    <t xml:space="preserve">TOTAL JULIVIOT </t>
  </si>
  <si>
    <t>B0100000080</t>
  </si>
  <si>
    <t>00115916579</t>
  </si>
  <si>
    <t>A010010011500000190</t>
  </si>
  <si>
    <t>TOTAL DE K SUPLIES</t>
  </si>
  <si>
    <t>TOTAL DE KING MEDICAL</t>
  </si>
  <si>
    <t>B1500000770</t>
  </si>
  <si>
    <t>130721416</t>
  </si>
  <si>
    <t>B1500000791</t>
  </si>
  <si>
    <t>B1500000781</t>
  </si>
  <si>
    <t>TOTAL KELNER COMPUTER, S.R.L.</t>
  </si>
  <si>
    <t>A010010011500000010</t>
  </si>
  <si>
    <t>AGOSTO 2016</t>
  </si>
  <si>
    <t>TOTAL DE LIMPIO Y PUNTO</t>
  </si>
  <si>
    <t>B0100067478</t>
  </si>
  <si>
    <t xml:space="preserve">TOTAL LOGO MARCA </t>
  </si>
  <si>
    <t>B1500005992</t>
  </si>
  <si>
    <t>101694564</t>
  </si>
  <si>
    <t>B1500006244</t>
  </si>
  <si>
    <t>B1500006249</t>
  </si>
  <si>
    <t>B1500006266</t>
  </si>
  <si>
    <t>B1500006286</t>
  </si>
  <si>
    <t>B1500006349</t>
  </si>
  <si>
    <t>B1500006324</t>
  </si>
  <si>
    <t>B1500006390</t>
  </si>
  <si>
    <t>B1500006397</t>
  </si>
  <si>
    <t>B1500006386</t>
  </si>
  <si>
    <t>B1500006369</t>
  </si>
  <si>
    <t>B1500006405</t>
  </si>
  <si>
    <t>B1500006430</t>
  </si>
  <si>
    <t>B1500006269</t>
  </si>
  <si>
    <t>B1500006326</t>
  </si>
  <si>
    <t>B1500006401</t>
  </si>
  <si>
    <t>B1500006447</t>
  </si>
  <si>
    <t>B1500006479</t>
  </si>
  <si>
    <t>B1500006489</t>
  </si>
  <si>
    <t>B1500006532</t>
  </si>
  <si>
    <t>B1500006541</t>
  </si>
  <si>
    <t>B1500006500</t>
  </si>
  <si>
    <t>B1500006531</t>
  </si>
  <si>
    <t>B1500006555</t>
  </si>
  <si>
    <t>B1500006563</t>
  </si>
  <si>
    <t>B1500006578</t>
  </si>
  <si>
    <t>B1500006594</t>
  </si>
  <si>
    <t>B1500006598</t>
  </si>
  <si>
    <t>TOTAL LINDE GAS DOMINICANA</t>
  </si>
  <si>
    <t>101737751</t>
  </si>
  <si>
    <t>B1500001482</t>
  </si>
  <si>
    <t>B1500001502</t>
  </si>
  <si>
    <t>TOTAL LAMBDA DIAGNOSTICO</t>
  </si>
  <si>
    <t>B1500000188</t>
  </si>
  <si>
    <t>OCTUBRE 2019</t>
  </si>
  <si>
    <t>B1500000231</t>
  </si>
  <si>
    <t>TOTAL DE LABORATORIO</t>
  </si>
  <si>
    <t>MARZO 2019</t>
  </si>
  <si>
    <t>B1500000416</t>
  </si>
  <si>
    <t>B1500000435</t>
  </si>
  <si>
    <t>ABRIL 2019</t>
  </si>
  <si>
    <t>B1500000463</t>
  </si>
  <si>
    <t>B1500000471</t>
  </si>
  <si>
    <t>MAYO 2019</t>
  </si>
  <si>
    <t>B1500000554</t>
  </si>
  <si>
    <t>B1500000649</t>
  </si>
  <si>
    <t>B1500000646</t>
  </si>
  <si>
    <t>B1500000675</t>
  </si>
  <si>
    <t>B1500000676</t>
  </si>
  <si>
    <t>B1500001685</t>
  </si>
  <si>
    <t>B1500001988</t>
  </si>
  <si>
    <t>TOTAL LEROMED FARMA</t>
  </si>
  <si>
    <t>B1500003435</t>
  </si>
  <si>
    <t>101013575</t>
  </si>
  <si>
    <t>B1500003463</t>
  </si>
  <si>
    <t>B1500003508</t>
  </si>
  <si>
    <t>B1500003821</t>
  </si>
  <si>
    <t>B1500003890</t>
  </si>
  <si>
    <t>TOTAL DE LETERAGO</t>
  </si>
  <si>
    <t>B1500000175</t>
  </si>
  <si>
    <t>131790739</t>
  </si>
  <si>
    <t>B1500001077</t>
  </si>
  <si>
    <t>B1500000174</t>
  </si>
  <si>
    <t>B1500000182</t>
  </si>
  <si>
    <t>TOTAL LIVAO FARMACEUTICA, S.R.L.</t>
  </si>
  <si>
    <t>22400167585</t>
  </si>
  <si>
    <t>TOTAL LUZ ESTHER BATISTA PEREZ</t>
  </si>
  <si>
    <t>132504836</t>
  </si>
  <si>
    <t>B1500000019</t>
  </si>
  <si>
    <t>B1500000028</t>
  </si>
  <si>
    <t>B1500005158</t>
  </si>
  <si>
    <t>122001212</t>
  </si>
  <si>
    <t>B1500005170</t>
  </si>
  <si>
    <t>B1500005253</t>
  </si>
  <si>
    <t>B1500005208</t>
  </si>
  <si>
    <t>B1500005229</t>
  </si>
  <si>
    <t>B1500005281</t>
  </si>
  <si>
    <t>B1500005264</t>
  </si>
  <si>
    <t>B1500005280</t>
  </si>
  <si>
    <t>B1500005288</t>
  </si>
  <si>
    <t>B1500004916</t>
  </si>
  <si>
    <t>B1500005236</t>
  </si>
  <si>
    <t>B1500005303</t>
  </si>
  <si>
    <t>B1500005302</t>
  </si>
  <si>
    <t>B1500005316</t>
  </si>
  <si>
    <t>B1500005343</t>
  </si>
  <si>
    <t>B1500005383</t>
  </si>
  <si>
    <t>B1500005401</t>
  </si>
  <si>
    <t>B1500005402</t>
  </si>
  <si>
    <t>B1500005434</t>
  </si>
  <si>
    <t>B1500005430</t>
  </si>
  <si>
    <t>B1500005433</t>
  </si>
  <si>
    <t>B1500005487</t>
  </si>
  <si>
    <t>B1500005486</t>
  </si>
  <si>
    <t>B1500005517</t>
  </si>
  <si>
    <t>B1500005541</t>
  </si>
  <si>
    <t>B1500005556</t>
  </si>
  <si>
    <t>B1500005536</t>
  </si>
  <si>
    <t>B1500005585</t>
  </si>
  <si>
    <t>B1500005586</t>
  </si>
  <si>
    <t>B1500005584</t>
  </si>
  <si>
    <t>B1500005597</t>
  </si>
  <si>
    <t>B1500005595</t>
  </si>
  <si>
    <t>B1500005596</t>
  </si>
  <si>
    <t>TOTAL DE MACROTEH</t>
  </si>
  <si>
    <t>B1500000177</t>
  </si>
  <si>
    <t>B1500000187</t>
  </si>
  <si>
    <t>TOTAL DE MINYETTY PEST</t>
  </si>
  <si>
    <t>TOTAL DE METROTEC</t>
  </si>
  <si>
    <t>B15000000164</t>
  </si>
  <si>
    <t xml:space="preserve">TOTAL DE MEDIPROME </t>
  </si>
  <si>
    <t>B1500000005</t>
  </si>
  <si>
    <t>TOTAL DE METAL FRIO</t>
  </si>
  <si>
    <t>B1500000325</t>
  </si>
  <si>
    <t>B1500000329</t>
  </si>
  <si>
    <t>B1500000327</t>
  </si>
  <si>
    <t>B1500000332</t>
  </si>
  <si>
    <t>122023224</t>
  </si>
  <si>
    <t>B1500000351</t>
  </si>
  <si>
    <t>B1500000350</t>
  </si>
  <si>
    <t>B1500000654</t>
  </si>
  <si>
    <t>B1500000359</t>
  </si>
  <si>
    <t>B1500000364</t>
  </si>
  <si>
    <t xml:space="preserve">TOTAL DE MEDISOL </t>
  </si>
  <si>
    <t>B1500002254</t>
  </si>
  <si>
    <t>B1500002298</t>
  </si>
  <si>
    <t>B1500002444</t>
  </si>
  <si>
    <t>131398073</t>
  </si>
  <si>
    <t>B1500002436</t>
  </si>
  <si>
    <t>B1500002516</t>
  </si>
  <si>
    <t>B1500003071</t>
  </si>
  <si>
    <t>B1500003074</t>
  </si>
  <si>
    <t>B1500003090</t>
  </si>
  <si>
    <t>B1500003162</t>
  </si>
  <si>
    <t>TOTAL MORAMI</t>
  </si>
  <si>
    <t>B1500000099</t>
  </si>
  <si>
    <t>131679803</t>
  </si>
  <si>
    <t>B1500000110</t>
  </si>
  <si>
    <t>TOTAL MAX BIO PHARMA, S.R.L.</t>
  </si>
  <si>
    <t>132190912</t>
  </si>
  <si>
    <t>B1500000073</t>
  </si>
  <si>
    <t>B1500000093</t>
  </si>
  <si>
    <t>B1500000091</t>
  </si>
  <si>
    <t>B1500000095</t>
  </si>
  <si>
    <t>B1500000097</t>
  </si>
  <si>
    <t>B1500000100</t>
  </si>
  <si>
    <t>B1500000132</t>
  </si>
  <si>
    <t>B1500000119</t>
  </si>
  <si>
    <t>TOTAL DE NINGG COMPANY</t>
  </si>
  <si>
    <t>B1500004169</t>
  </si>
  <si>
    <t>101011612</t>
  </si>
  <si>
    <t>B1500004222</t>
  </si>
  <si>
    <t>B1500004397</t>
  </si>
  <si>
    <t>TOTAL OSCAR RENTA NEGRON</t>
  </si>
  <si>
    <t>B1500000318</t>
  </si>
  <si>
    <t>TOTAL DE OSCAR ANTONIO OVIEDO</t>
  </si>
  <si>
    <t>B1500001041</t>
  </si>
  <si>
    <t>101120347</t>
  </si>
  <si>
    <t>B1500001045</t>
  </si>
  <si>
    <t>B1500001050</t>
  </si>
  <si>
    <t>B1500001057</t>
  </si>
  <si>
    <t>B1500001076</t>
  </si>
  <si>
    <t>B1500001074</t>
  </si>
  <si>
    <t>B1500001090</t>
  </si>
  <si>
    <t>B1500001091</t>
  </si>
  <si>
    <t>B1500001089</t>
  </si>
  <si>
    <t>B1500001117</t>
  </si>
  <si>
    <t>B1500001093</t>
  </si>
  <si>
    <t>B1500001097</t>
  </si>
  <si>
    <t>B1500001119</t>
  </si>
  <si>
    <t>B1500001109</t>
  </si>
  <si>
    <t>16/09/222</t>
  </si>
  <si>
    <t>B1500001120</t>
  </si>
  <si>
    <t>B1500001095</t>
  </si>
  <si>
    <t>B1500001127</t>
  </si>
  <si>
    <t>TOTAL OSIRIS &amp; CO., S.A.</t>
  </si>
  <si>
    <t>131896006</t>
  </si>
  <si>
    <t xml:space="preserve">TOTAL OCTAMAR SOLUTIONS </t>
  </si>
  <si>
    <t>B1500010646</t>
  </si>
  <si>
    <t>B1500010689</t>
  </si>
  <si>
    <t>B1500011026</t>
  </si>
  <si>
    <t>B1500011030</t>
  </si>
  <si>
    <t>B1500011317</t>
  </si>
  <si>
    <t>B1500011154</t>
  </si>
  <si>
    <t>B1500011276</t>
  </si>
  <si>
    <t>B1500011342</t>
  </si>
  <si>
    <t>B1500011556</t>
  </si>
  <si>
    <t>B1500011797</t>
  </si>
  <si>
    <t>B1500011880</t>
  </si>
  <si>
    <t>B1500011857</t>
  </si>
  <si>
    <t>B1500011949</t>
  </si>
  <si>
    <t>B1500011976</t>
  </si>
  <si>
    <t>B1500012027</t>
  </si>
  <si>
    <t>B1500012162</t>
  </si>
  <si>
    <t>B1500012164</t>
  </si>
  <si>
    <t>B1500012388</t>
  </si>
  <si>
    <t>B1500012386</t>
  </si>
  <si>
    <t>B1500012385</t>
  </si>
  <si>
    <t>B1500012413</t>
  </si>
  <si>
    <t>B1500012511</t>
  </si>
  <si>
    <t>B1500012477</t>
  </si>
  <si>
    <t>B1500049927</t>
  </si>
  <si>
    <t>101613882</t>
  </si>
  <si>
    <t>B1500051016</t>
  </si>
  <si>
    <t>B1500051848</t>
  </si>
  <si>
    <t>B1500051965</t>
  </si>
  <si>
    <t>TOTAL PHARMATECH</t>
  </si>
  <si>
    <t>B1500003530</t>
  </si>
  <si>
    <t>B1500003570</t>
  </si>
  <si>
    <t>131282881</t>
  </si>
  <si>
    <t>B1500003625</t>
  </si>
  <si>
    <t>B1500003585</t>
  </si>
  <si>
    <t>B1500003652</t>
  </si>
  <si>
    <t>B1500003658</t>
  </si>
  <si>
    <t>B1500003859</t>
  </si>
  <si>
    <t>B1500003972</t>
  </si>
  <si>
    <t>B1500003995</t>
  </si>
  <si>
    <t>B1500004009</t>
  </si>
  <si>
    <t>B1500004031</t>
  </si>
  <si>
    <t>B1500004040</t>
  </si>
  <si>
    <t>B1500004039</t>
  </si>
  <si>
    <t>TOTAL DE PROFARES</t>
  </si>
  <si>
    <t>B1500000580</t>
  </si>
  <si>
    <t>130752354</t>
  </si>
  <si>
    <t>B1500000591</t>
  </si>
  <si>
    <t>B1500000623</t>
  </si>
  <si>
    <t>B1500000609</t>
  </si>
  <si>
    <t>B1500000627</t>
  </si>
  <si>
    <t>B1500000632</t>
  </si>
  <si>
    <t>B1500000644</t>
  </si>
  <si>
    <t>B1500000638</t>
  </si>
  <si>
    <t>B1500000613</t>
  </si>
  <si>
    <t>B1500000656</t>
  </si>
  <si>
    <t>B1500000645</t>
  </si>
  <si>
    <t>B1500000640</t>
  </si>
  <si>
    <t>B1500000671</t>
  </si>
  <si>
    <t>B1500000660</t>
  </si>
  <si>
    <t>B1500000673</t>
  </si>
  <si>
    <t>B1500000667</t>
  </si>
  <si>
    <t xml:space="preserve">TOTAL PRODUCTOS Y VEG GUZMAN </t>
  </si>
  <si>
    <t>131679072</t>
  </si>
  <si>
    <t>B1500000328</t>
  </si>
  <si>
    <t>TOTAL PROCE PLUS</t>
  </si>
  <si>
    <t>B1500000112</t>
  </si>
  <si>
    <t>132060563</t>
  </si>
  <si>
    <t>B1500000113</t>
  </si>
  <si>
    <t>B1500000116</t>
  </si>
  <si>
    <t>B1500000117</t>
  </si>
  <si>
    <t>TOTAL PROFICARES</t>
  </si>
  <si>
    <t>B1500000602</t>
  </si>
  <si>
    <t>B1500000616</t>
  </si>
  <si>
    <t>B1500000680</t>
  </si>
  <si>
    <t>130847266</t>
  </si>
  <si>
    <t>B1500000720</t>
  </si>
  <si>
    <t>B1500000737</t>
  </si>
  <si>
    <t>130342229</t>
  </si>
  <si>
    <t xml:space="preserve">TOTAL PISCIMAS </t>
  </si>
  <si>
    <t>B1500000585</t>
  </si>
  <si>
    <t>132403177</t>
  </si>
  <si>
    <t>B1500000006</t>
  </si>
  <si>
    <t>TOTAL QUEMOREL MULTISERVICIO S.R.L.</t>
  </si>
  <si>
    <t>SEPTIEMBRE 2018</t>
  </si>
  <si>
    <t xml:space="preserve">TOTAL RAFAEL REYES IR IMPRESOS </t>
  </si>
  <si>
    <t xml:space="preserve">TOTAL DE ROMACA INDUSTRIAL </t>
  </si>
  <si>
    <t>00101620235</t>
  </si>
  <si>
    <t>TOTAL RAFAEL MIRADA</t>
  </si>
  <si>
    <t xml:space="preserve"> B1500000012</t>
  </si>
  <si>
    <t>ENERO 2019</t>
  </si>
  <si>
    <t>FEBRERO 2019</t>
  </si>
  <si>
    <t>B1500000241</t>
  </si>
  <si>
    <t>130667799</t>
  </si>
  <si>
    <t>B1500000253</t>
  </si>
  <si>
    <t>B1500000255</t>
  </si>
  <si>
    <t>SETIEMBRE 2021</t>
  </si>
  <si>
    <t>B1500000437</t>
  </si>
  <si>
    <t>B1500000469</t>
  </si>
  <si>
    <t>B1500000473</t>
  </si>
  <si>
    <t>B1500000484</t>
  </si>
  <si>
    <t xml:space="preserve">TOTAL DE ROFASA </t>
  </si>
  <si>
    <t>130537412</t>
  </si>
  <si>
    <t>B1500000461</t>
  </si>
  <si>
    <t>B1500000492</t>
  </si>
  <si>
    <t>B1500000498</t>
  </si>
  <si>
    <t>B1500000500</t>
  </si>
  <si>
    <t>B1500000551</t>
  </si>
  <si>
    <t>B1500000552</t>
  </si>
  <si>
    <t>B1500000698</t>
  </si>
  <si>
    <t>B1500000705</t>
  </si>
  <si>
    <t>B1500000780</t>
  </si>
  <si>
    <t>B1500000794</t>
  </si>
  <si>
    <t>B1500000771</t>
  </si>
  <si>
    <t>TOTAL DE RONAJUS  FARMACEUTICA</t>
  </si>
  <si>
    <t>B1500000070</t>
  </si>
  <si>
    <t>131353215</t>
  </si>
  <si>
    <t>B1500000068</t>
  </si>
  <si>
    <t>B1500000069</t>
  </si>
  <si>
    <t>TOTAL DE R &amp; T PINTURA</t>
  </si>
  <si>
    <t>125001512</t>
  </si>
  <si>
    <t>TOTAL DE R Y R MANTENIMIENTO</t>
  </si>
  <si>
    <t>B1500001070</t>
  </si>
  <si>
    <t>101643412</t>
  </si>
  <si>
    <t>B1500001113</t>
  </si>
  <si>
    <t xml:space="preserve">TOTAL ROCE DENTAL </t>
  </si>
  <si>
    <t>B1500000690</t>
  </si>
  <si>
    <t>MAYO 21</t>
  </si>
  <si>
    <t>B1500000716</t>
  </si>
  <si>
    <t>B1500000723</t>
  </si>
  <si>
    <t>B1500000734</t>
  </si>
  <si>
    <t>B1500000735</t>
  </si>
  <si>
    <t>B1500000756</t>
  </si>
  <si>
    <t>B1500000758</t>
  </si>
  <si>
    <t>B1500000750</t>
  </si>
  <si>
    <t>B1500000765</t>
  </si>
  <si>
    <t>B1500000748</t>
  </si>
  <si>
    <t>131599583</t>
  </si>
  <si>
    <t>B1500000786</t>
  </si>
  <si>
    <t>B1500000785</t>
  </si>
  <si>
    <t>B1500000790</t>
  </si>
  <si>
    <t>B1500000799</t>
  </si>
  <si>
    <t>B1500000904</t>
  </si>
  <si>
    <t>B1500000917</t>
  </si>
  <si>
    <t>B1500000938</t>
  </si>
  <si>
    <t>B1500000957</t>
  </si>
  <si>
    <t>TOTAL DE ROJAS Y CERRANO</t>
  </si>
  <si>
    <t>B1500000394</t>
  </si>
  <si>
    <t>122021264</t>
  </si>
  <si>
    <t>B1500000526</t>
  </si>
  <si>
    <t>TOTAL RELANSA, EIRL</t>
  </si>
  <si>
    <t>TOTAL ROSMED HEALTHE E.I.R.L.</t>
  </si>
  <si>
    <t>00101225092</t>
  </si>
  <si>
    <t>B1500000225</t>
  </si>
  <si>
    <t xml:space="preserve">TOTAL RAMONA ESMERALDA GUERRERO </t>
  </si>
  <si>
    <t>130483434</t>
  </si>
  <si>
    <t>B1500000223</t>
  </si>
  <si>
    <t>TOTAL SET MEDICAL</t>
  </si>
  <si>
    <t>132158938</t>
  </si>
  <si>
    <t>B1500000049</t>
  </si>
  <si>
    <t>B1500000054</t>
  </si>
  <si>
    <t>B1500000067</t>
  </si>
  <si>
    <t>B1500000071</t>
  </si>
  <si>
    <t>B1500000074</t>
  </si>
  <si>
    <t>B1500000079</t>
  </si>
  <si>
    <t>B1500000103</t>
  </si>
  <si>
    <t>B1500000105</t>
  </si>
  <si>
    <t>B1500000129</t>
  </si>
  <si>
    <t>B1500000131</t>
  </si>
  <si>
    <t>B1500000133</t>
  </si>
  <si>
    <t>TOTAL DE SURGIPHARMA</t>
  </si>
  <si>
    <t>TOTAL DE SANTO &amp; ORTIZ GROOUP</t>
  </si>
  <si>
    <t>131257887</t>
  </si>
  <si>
    <t>B1500000352</t>
  </si>
  <si>
    <t>B1500000365</t>
  </si>
  <si>
    <t>B1500000366</t>
  </si>
  <si>
    <t>B1500000368</t>
  </si>
  <si>
    <t>B1500000371</t>
  </si>
  <si>
    <t>3/6/222</t>
  </si>
  <si>
    <t>TOTAL SAGA PHARMA</t>
  </si>
  <si>
    <t>00109264465</t>
  </si>
  <si>
    <t>B1500000321</t>
  </si>
  <si>
    <t>0911/2021</t>
  </si>
  <si>
    <t>B1500000631</t>
  </si>
  <si>
    <t>B1500000107</t>
  </si>
  <si>
    <t>SISTEMA</t>
  </si>
  <si>
    <t>B1500000386</t>
  </si>
  <si>
    <t>B1500000404</t>
  </si>
  <si>
    <t>B1500000405</t>
  </si>
  <si>
    <t>TOTAL DE SANDRY GOMEZ</t>
  </si>
  <si>
    <t>131713041</t>
  </si>
  <si>
    <t>B1500000229</t>
  </si>
  <si>
    <t>B1500000232</t>
  </si>
  <si>
    <t>B1500000230</t>
  </si>
  <si>
    <t>TOTAL DE SERVICIO JIREH</t>
  </si>
  <si>
    <t>S/N</t>
  </si>
  <si>
    <t>B1500012974</t>
  </si>
  <si>
    <t>B1500014215</t>
  </si>
  <si>
    <t>B1500014279</t>
  </si>
  <si>
    <t>B1500014456</t>
  </si>
  <si>
    <t>B1500014566</t>
  </si>
  <si>
    <t>B1500014665</t>
  </si>
  <si>
    <t>B1500014636</t>
  </si>
  <si>
    <t>B1500014622</t>
  </si>
  <si>
    <t>B1500014565</t>
  </si>
  <si>
    <t>B1500014976</t>
  </si>
  <si>
    <t>B1500014978</t>
  </si>
  <si>
    <t>TOTAL SUED &amp; FARGESA S.R.L.</t>
  </si>
  <si>
    <t>131255142</t>
  </si>
  <si>
    <t>131255143</t>
  </si>
  <si>
    <t>B1500000288</t>
  </si>
  <si>
    <t>B1500000298</t>
  </si>
  <si>
    <t>B1500000307</t>
  </si>
  <si>
    <t>B1500000313</t>
  </si>
  <si>
    <t>B1500000330</t>
  </si>
  <si>
    <t>B1500000338</t>
  </si>
  <si>
    <t>SEOPTIEMBRE 2022</t>
  </si>
  <si>
    <t>TOTAL DE SUPLIDORES MEDICOS COMERCIALLES</t>
  </si>
  <si>
    <t>B1500000004</t>
  </si>
  <si>
    <t>TOTAL DE SOLUCIONES QUIRURGICAS</t>
  </si>
  <si>
    <t>B1500000078</t>
  </si>
  <si>
    <t>TOTAL DE SOLUCIONES POMAR</t>
  </si>
  <si>
    <t>B1500001975</t>
  </si>
  <si>
    <t>B1500002008</t>
  </si>
  <si>
    <t>B1500002064</t>
  </si>
  <si>
    <t>B1500002060</t>
  </si>
  <si>
    <t>B1500002066</t>
  </si>
  <si>
    <t>B1500002077</t>
  </si>
  <si>
    <t>B1500002089</t>
  </si>
  <si>
    <t>B1500002092</t>
  </si>
  <si>
    <t>B1500002105</t>
  </si>
  <si>
    <t>B1500002116</t>
  </si>
  <si>
    <t>B1500002128</t>
  </si>
  <si>
    <t>B1500002125</t>
  </si>
  <si>
    <t>B1500002144</t>
  </si>
  <si>
    <t>B1500002148</t>
  </si>
  <si>
    <t>B1500002150</t>
  </si>
  <si>
    <t>B1500002161</t>
  </si>
  <si>
    <t>B1500002162</t>
  </si>
  <si>
    <t>B1500002189</t>
  </si>
  <si>
    <t>B1500002215</t>
  </si>
  <si>
    <t>B1500002250</t>
  </si>
  <si>
    <t>B1500002269</t>
  </si>
  <si>
    <t>B1500002291</t>
  </si>
  <si>
    <t>B1500002318</t>
  </si>
  <si>
    <t>B1500002317</t>
  </si>
  <si>
    <t>B1500002300</t>
  </si>
  <si>
    <t>B1500002351</t>
  </si>
  <si>
    <t>B1500002357</t>
  </si>
  <si>
    <t>130468516</t>
  </si>
  <si>
    <t>B1500002337</t>
  </si>
  <si>
    <t>B1500002368</t>
  </si>
  <si>
    <t>B1500002379</t>
  </si>
  <si>
    <t>B1500002387</t>
  </si>
  <si>
    <t>B1500002427</t>
  </si>
  <si>
    <t>B1500002443</t>
  </si>
  <si>
    <t>B1500002441</t>
  </si>
  <si>
    <t>B1500002459</t>
  </si>
  <si>
    <t>B1500002517</t>
  </si>
  <si>
    <t>B1500002432</t>
  </si>
  <si>
    <t>B1500002536</t>
  </si>
  <si>
    <t>B1500002545</t>
  </si>
  <si>
    <t>B1500002585</t>
  </si>
  <si>
    <t>B1500002564</t>
  </si>
  <si>
    <t>B1500002597</t>
  </si>
  <si>
    <t>B1500002610</t>
  </si>
  <si>
    <t>B1500002622</t>
  </si>
  <si>
    <t>B1500002621</t>
  </si>
  <si>
    <t>B1500002650</t>
  </si>
  <si>
    <t>B1500002662</t>
  </si>
  <si>
    <t>B1500002649</t>
  </si>
  <si>
    <t>B1500002677</t>
  </si>
  <si>
    <t>B1500002694</t>
  </si>
  <si>
    <t>B1500002505</t>
  </si>
  <si>
    <t>B1500002490</t>
  </si>
  <si>
    <t>B1500002713</t>
  </si>
  <si>
    <t>B1500002766</t>
  </si>
  <si>
    <t>B1500002767</t>
  </si>
  <si>
    <t>B1500002789</t>
  </si>
  <si>
    <t>B1500002806</t>
  </si>
  <si>
    <t>B1500002817</t>
  </si>
  <si>
    <t>B1500002839</t>
  </si>
  <si>
    <t>B1500002907</t>
  </si>
  <si>
    <t>B1500002979</t>
  </si>
  <si>
    <t>B1500002991</t>
  </si>
  <si>
    <t>B1500002596</t>
  </si>
  <si>
    <t>B1500003006</t>
  </si>
  <si>
    <t>B1500003007</t>
  </si>
  <si>
    <t>B1500003022</t>
  </si>
  <si>
    <t>B1500003032</t>
  </si>
  <si>
    <t>B1500003045</t>
  </si>
  <si>
    <t>B1500003135</t>
  </si>
  <si>
    <t>B1500003169</t>
  </si>
  <si>
    <t>B1500003171</t>
  </si>
  <si>
    <t>B1500003175</t>
  </si>
  <si>
    <t>B1500003179</t>
  </si>
  <si>
    <t>TOTAL SEAN DOMINICANA</t>
  </si>
  <si>
    <t>TOTAL DE SERVICIOS ELECTRICOS CASTRO</t>
  </si>
  <si>
    <t>B1500003921</t>
  </si>
  <si>
    <t>130885036</t>
  </si>
  <si>
    <t>TOTAL DE SERVICIO GRAFICOS</t>
  </si>
  <si>
    <t>132188081</t>
  </si>
  <si>
    <t>B1500000059</t>
  </si>
  <si>
    <t>B1500000058</t>
  </si>
  <si>
    <t>B1500000109</t>
  </si>
  <si>
    <t>B1500000066</t>
  </si>
  <si>
    <t>B1500000124</t>
  </si>
  <si>
    <t>B1500000126</t>
  </si>
  <si>
    <t>B1500000125</t>
  </si>
  <si>
    <t>TOTAL DE MATERLEX SERVICIOS D/MATERIALES GASTABLE SRL</t>
  </si>
  <si>
    <t>B1500000239</t>
  </si>
  <si>
    <t>B1500000247</t>
  </si>
  <si>
    <t>B1500000251</t>
  </si>
  <si>
    <t>131450148</t>
  </si>
  <si>
    <t>B1500000390</t>
  </si>
  <si>
    <t>B1500000403</t>
  </si>
  <si>
    <t>B1500000450</t>
  </si>
  <si>
    <t>B1500000454</t>
  </si>
  <si>
    <t>B1500000453</t>
  </si>
  <si>
    <t>B1500000467</t>
  </si>
  <si>
    <t>B1500000472</t>
  </si>
  <si>
    <t>B1500000477</t>
  </si>
  <si>
    <t>B1500000485</t>
  </si>
  <si>
    <t>B1500000494</t>
  </si>
  <si>
    <t>B1500000499</t>
  </si>
  <si>
    <t>B1500000520</t>
  </si>
  <si>
    <t>B1500000528</t>
  </si>
  <si>
    <t>B1500000525</t>
  </si>
  <si>
    <t>TOTAL DE SILVER</t>
  </si>
  <si>
    <t>TOTAL DE SOL TAINO</t>
  </si>
  <si>
    <t>B1500000821</t>
  </si>
  <si>
    <t>131154344</t>
  </si>
  <si>
    <t>B1500000852</t>
  </si>
  <si>
    <t>B1500000855</t>
  </si>
  <si>
    <t>B1500000856</t>
  </si>
  <si>
    <t>B1500000872</t>
  </si>
  <si>
    <t>B1500000889</t>
  </si>
  <si>
    <t>B1500000905</t>
  </si>
  <si>
    <t>B1500000907</t>
  </si>
  <si>
    <t>B1500000894</t>
  </si>
  <si>
    <t>B1500000895</t>
  </si>
  <si>
    <t>B1500000940</t>
  </si>
  <si>
    <t>B1500000951</t>
  </si>
  <si>
    <t>B1500000923</t>
  </si>
  <si>
    <t>B1500000921</t>
  </si>
  <si>
    <t>B1500001010</t>
  </si>
  <si>
    <t>B1500001060</t>
  </si>
  <si>
    <t>B1500001088</t>
  </si>
  <si>
    <t>B1500001055</t>
  </si>
  <si>
    <t>B1500001103</t>
  </si>
  <si>
    <t>B1500001111</t>
  </si>
  <si>
    <t>B1500001158</t>
  </si>
  <si>
    <t>B1500001168</t>
  </si>
  <si>
    <t>B1500001169</t>
  </si>
  <si>
    <t>B1500001196</t>
  </si>
  <si>
    <t>B1500001198</t>
  </si>
  <si>
    <t>TOTAL DE SSP SERVI SALUD PREMIUM</t>
  </si>
  <si>
    <t>B1500003063</t>
  </si>
  <si>
    <t>101196017</t>
  </si>
  <si>
    <t>B1500003079</t>
  </si>
  <si>
    <t>B1500003136</t>
  </si>
  <si>
    <t>B1500003204</t>
  </si>
  <si>
    <t>B1500003212</t>
  </si>
  <si>
    <t>B1500003211</t>
  </si>
  <si>
    <t>B1500003200</t>
  </si>
  <si>
    <t>B1500003360</t>
  </si>
  <si>
    <t>B1500003377</t>
  </si>
  <si>
    <t>B1500003424</t>
  </si>
  <si>
    <t>B1500003429</t>
  </si>
  <si>
    <t>B1500003449</t>
  </si>
  <si>
    <t>B1500003477</t>
  </si>
  <si>
    <t>B1500003488</t>
  </si>
  <si>
    <t>B1500003497</t>
  </si>
  <si>
    <t>B1500003501</t>
  </si>
  <si>
    <t>B1500003500</t>
  </si>
  <si>
    <t>B1500003509</t>
  </si>
  <si>
    <t>B1500003541</t>
  </si>
  <si>
    <t>B1500003560</t>
  </si>
  <si>
    <t>B1500003642</t>
  </si>
  <si>
    <t>B1500003641</t>
  </si>
  <si>
    <t>TOTAL DE SUPLIMED</t>
  </si>
  <si>
    <t>B1500000027</t>
  </si>
  <si>
    <t>B1500000037</t>
  </si>
  <si>
    <t>TOTAL DE SANOZ FARMACEUTICA</t>
  </si>
  <si>
    <t>SEPTIEMBRE 2019</t>
  </si>
  <si>
    <t>B1500000227</t>
  </si>
  <si>
    <t>B1500000240</t>
  </si>
  <si>
    <t>B1500000252</t>
  </si>
  <si>
    <t>B1500000254</t>
  </si>
  <si>
    <t>B1500000262</t>
  </si>
  <si>
    <t>B1500000265</t>
  </si>
  <si>
    <t>B1500000301</t>
  </si>
  <si>
    <t>B1500000263</t>
  </si>
  <si>
    <t>B1500000320</t>
  </si>
  <si>
    <t>B1500000224</t>
  </si>
  <si>
    <t>TOTAL DE SUMEC INVESTMENT,S.R.L</t>
  </si>
  <si>
    <t>B1500000826</t>
  </si>
  <si>
    <t>B1500000868</t>
  </si>
  <si>
    <t>B1500000857</t>
  </si>
  <si>
    <t>B1500001014</t>
  </si>
  <si>
    <t>B0400001605</t>
  </si>
  <si>
    <t>TOTAL SERVIAMED DOMINICANA, S.R.L.</t>
  </si>
  <si>
    <t>132206827</t>
  </si>
  <si>
    <t>JUlIO 2022</t>
  </si>
  <si>
    <t>TOTAL SOLUCIONES MEDICAS S.R.L.</t>
  </si>
  <si>
    <t>B1500000259</t>
  </si>
  <si>
    <t>131881725</t>
  </si>
  <si>
    <t>131881785</t>
  </si>
  <si>
    <t xml:space="preserve">NOVIEMBRE </t>
  </si>
  <si>
    <t>B1500000309</t>
  </si>
  <si>
    <t>B1500000319</t>
  </si>
  <si>
    <t>TOTAL DE TENDEMED</t>
  </si>
  <si>
    <t>13/009/2022</t>
  </si>
  <si>
    <t>101726997</t>
  </si>
  <si>
    <t>B1500009481</t>
  </si>
  <si>
    <t>SEPTIMBRE 2022</t>
  </si>
  <si>
    <t xml:space="preserve">TOTAL TROPIGAS </t>
  </si>
  <si>
    <t>B1500003133</t>
  </si>
  <si>
    <t>101562447</t>
  </si>
  <si>
    <t xml:space="preserve">TOTAL DE UNIQUE REPRESENTACIONES </t>
  </si>
  <si>
    <t>B1500001780</t>
  </si>
  <si>
    <t>B1500001781</t>
  </si>
  <si>
    <t>B1500001886</t>
  </si>
  <si>
    <t>B1500001884</t>
  </si>
  <si>
    <t>B1500001932</t>
  </si>
  <si>
    <t>B1500001971</t>
  </si>
  <si>
    <t>B1500002012</t>
  </si>
  <si>
    <t>B1500002048</t>
  </si>
  <si>
    <t>B1500002065</t>
  </si>
  <si>
    <t>B1500002108</t>
  </si>
  <si>
    <t>B1500002107</t>
  </si>
  <si>
    <t>B1500002104</t>
  </si>
  <si>
    <t>TOTAL ULTRALAB</t>
  </si>
  <si>
    <t>131542761</t>
  </si>
  <si>
    <t>B1500000172</t>
  </si>
  <si>
    <t>B1500000228</t>
  </si>
  <si>
    <t>B1500000233</t>
  </si>
  <si>
    <t>08/28/2022</t>
  </si>
  <si>
    <t>TOTAL DE VARGAS PEÑA</t>
  </si>
  <si>
    <t>B1500002561</t>
  </si>
  <si>
    <t>130247471</t>
  </si>
  <si>
    <t>B1500002571</t>
  </si>
  <si>
    <t>B1500002815</t>
  </si>
  <si>
    <t>B1500002791</t>
  </si>
  <si>
    <t>B1400002823</t>
  </si>
  <si>
    <t>B1500002846</t>
  </si>
  <si>
    <t>B1500002885</t>
  </si>
  <si>
    <t>B1500002941</t>
  </si>
  <si>
    <t>B1500002972</t>
  </si>
  <si>
    <t>B1500002983</t>
  </si>
  <si>
    <t>B1500002990</t>
  </si>
  <si>
    <t>B1500003016</t>
  </si>
  <si>
    <t>B1500003017</t>
  </si>
  <si>
    <t xml:space="preserve">TOTAL VENDIFAR </t>
  </si>
  <si>
    <t>130177953</t>
  </si>
  <si>
    <t xml:space="preserve">TOTAL DE WENDY S MUEBLES </t>
  </si>
  <si>
    <t>TOTAL DE LA DEUDA HRRC</t>
  </si>
  <si>
    <t xml:space="preserve">TOTAL DE LA DEUDA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</si>
</sst>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rgb="FF92D050"/>
      <name val="Times New Roman"/>
      <family val="1"/>
    </font>
    <font>
      <b/>
      <sz val="16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10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49" fontId="1" fillId="2" borderId="0" xfId="0" applyNumberFormat="1" applyFont="1" applyFill="1" applyBorder="1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8" fillId="2" borderId="0" xfId="0" applyFont="1" applyFill="1"/>
    <xf numFmtId="0" fontId="2" fillId="2" borderId="0" xfId="0" applyFont="1" applyFill="1"/>
    <xf numFmtId="0" fontId="8" fillId="0" borderId="0" xfId="0" applyFont="1"/>
    <xf numFmtId="0" fontId="2" fillId="0" borderId="0" xfId="0" applyFont="1"/>
    <xf numFmtId="0" fontId="8" fillId="4" borderId="0" xfId="0" applyFont="1" applyFill="1"/>
    <xf numFmtId="0" fontId="2" fillId="4" borderId="0" xfId="0" applyFont="1" applyFill="1"/>
    <xf numFmtId="0" fontId="9" fillId="2" borderId="0" xfId="0" applyFont="1" applyFill="1"/>
    <xf numFmtId="49" fontId="7" fillId="2" borderId="0" xfId="1" applyNumberFormat="1" applyFont="1" applyFill="1" applyBorder="1" applyAlignment="1">
      <alignment wrapText="1"/>
    </xf>
    <xf numFmtId="49" fontId="7" fillId="0" borderId="0" xfId="0" applyNumberFormat="1" applyFont="1" applyBorder="1"/>
    <xf numFmtId="43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1" fillId="2" borderId="0" xfId="2" applyFont="1" applyFill="1"/>
    <xf numFmtId="0" fontId="4" fillId="0" borderId="0" xfId="0" applyFont="1" applyAlignment="1"/>
    <xf numFmtId="14" fontId="0" fillId="0" borderId="1" xfId="0" applyNumberFormat="1" applyBorder="1"/>
    <xf numFmtId="0" fontId="0" fillId="0" borderId="1" xfId="0" applyBorder="1"/>
    <xf numFmtId="43" fontId="0" fillId="0" borderId="1" xfId="2" applyFont="1" applyBorder="1"/>
    <xf numFmtId="0" fontId="0" fillId="6" borderId="2" xfId="0" applyFill="1" applyBorder="1"/>
    <xf numFmtId="164" fontId="6" fillId="5" borderId="2" xfId="0" applyNumberFormat="1" applyFont="1" applyFill="1" applyBorder="1" applyAlignment="1">
      <alignment horizontal="right" indent="1"/>
    </xf>
    <xf numFmtId="164" fontId="12" fillId="0" borderId="0" xfId="0" applyNumberFormat="1" applyFont="1"/>
    <xf numFmtId="0" fontId="11" fillId="0" borderId="0" xfId="0" applyFont="1" applyAlignment="1"/>
    <xf numFmtId="164" fontId="6" fillId="5" borderId="1" xfId="0" applyNumberFormat="1" applyFont="1" applyFill="1" applyBorder="1" applyAlignment="1">
      <alignment horizontal="right" indent="1"/>
    </xf>
    <xf numFmtId="165" fontId="6" fillId="7" borderId="1" xfId="1" applyNumberFormat="1" applyFont="1" applyFill="1" applyBorder="1" applyAlignment="1">
      <alignment horizontal="center"/>
    </xf>
    <xf numFmtId="49" fontId="6" fillId="7" borderId="1" xfId="1" applyNumberFormat="1" applyFont="1" applyFill="1" applyBorder="1" applyAlignment="1">
      <alignment horizontal="center"/>
    </xf>
    <xf numFmtId="165" fontId="13" fillId="7" borderId="1" xfId="1" applyNumberFormat="1" applyFont="1" applyFill="1" applyBorder="1" applyAlignment="1">
      <alignment horizontal="left"/>
    </xf>
    <xf numFmtId="164" fontId="6" fillId="7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right" wrapText="1"/>
    </xf>
    <xf numFmtId="0" fontId="7" fillId="2" borderId="1" xfId="1" applyFont="1" applyFill="1" applyBorder="1" applyAlignment="1">
      <alignment horizontal="right" vertical="center" wrapText="1"/>
    </xf>
    <xf numFmtId="14" fontId="7" fillId="2" borderId="1" xfId="1" applyNumberFormat="1" applyFont="1" applyFill="1" applyBorder="1" applyAlignment="1">
      <alignment horizontal="right" vertical="center" wrapText="1"/>
    </xf>
    <xf numFmtId="49" fontId="7" fillId="2" borderId="1" xfId="1" applyNumberFormat="1" applyFont="1" applyFill="1" applyBorder="1" applyAlignment="1">
      <alignment horizontal="right" vertical="center" wrapText="1"/>
    </xf>
    <xf numFmtId="49" fontId="14" fillId="2" borderId="1" xfId="1" applyNumberFormat="1" applyFont="1" applyFill="1" applyBorder="1" applyAlignment="1">
      <alignment horizontal="left"/>
    </xf>
    <xf numFmtId="0" fontId="7" fillId="2" borderId="1" xfId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wrapText="1"/>
    </xf>
    <xf numFmtId="0" fontId="7" fillId="8" borderId="1" xfId="1" applyFont="1" applyFill="1" applyBorder="1" applyAlignment="1">
      <alignment horizontal="left"/>
    </xf>
    <xf numFmtId="164" fontId="7" fillId="8" borderId="1" xfId="0" applyNumberFormat="1" applyFont="1" applyFill="1" applyBorder="1"/>
    <xf numFmtId="164" fontId="7" fillId="2" borderId="1" xfId="0" applyNumberFormat="1" applyFont="1" applyFill="1" applyBorder="1"/>
    <xf numFmtId="49" fontId="7" fillId="8" borderId="1" xfId="1" applyNumberFormat="1" applyFont="1" applyFill="1" applyBorder="1" applyAlignment="1">
      <alignment horizontal="left"/>
    </xf>
    <xf numFmtId="0" fontId="14" fillId="2" borderId="1" xfId="1" applyFont="1" applyFill="1" applyBorder="1" applyAlignment="1">
      <alignment horizontal="right" vertical="center" wrapText="1"/>
    </xf>
    <xf numFmtId="49" fontId="14" fillId="8" borderId="1" xfId="1" applyNumberFormat="1" applyFont="1" applyFill="1" applyBorder="1" applyAlignment="1">
      <alignment horizontal="left"/>
    </xf>
    <xf numFmtId="49" fontId="7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right" wrapText="1"/>
    </xf>
    <xf numFmtId="0" fontId="15" fillId="2" borderId="1" xfId="1" applyFont="1" applyFill="1" applyBorder="1" applyAlignment="1">
      <alignment horizontal="right" vertical="center" wrapText="1"/>
    </xf>
    <xf numFmtId="14" fontId="15" fillId="2" borderId="1" xfId="1" applyNumberFormat="1" applyFont="1" applyFill="1" applyBorder="1" applyAlignment="1">
      <alignment horizontal="right" vertical="center" wrapText="1"/>
    </xf>
    <xf numFmtId="49" fontId="15" fillId="2" borderId="1" xfId="1" applyNumberFormat="1" applyFont="1" applyFill="1" applyBorder="1" applyAlignment="1">
      <alignment horizontal="right" vertical="center" wrapText="1"/>
    </xf>
    <xf numFmtId="49" fontId="15" fillId="2" borderId="1" xfId="1" applyNumberFormat="1" applyFont="1" applyFill="1" applyBorder="1" applyAlignment="1">
      <alignment horizontal="left"/>
    </xf>
    <xf numFmtId="164" fontId="15" fillId="2" borderId="1" xfId="1" applyNumberFormat="1" applyFont="1" applyFill="1" applyBorder="1" applyAlignment="1">
      <alignment wrapText="1"/>
    </xf>
    <xf numFmtId="164" fontId="14" fillId="2" borderId="1" xfId="1" applyNumberFormat="1" applyFont="1" applyFill="1" applyBorder="1" applyAlignment="1">
      <alignment wrapText="1"/>
    </xf>
    <xf numFmtId="0" fontId="14" fillId="2" borderId="1" xfId="1" applyFont="1" applyFill="1" applyBorder="1" applyAlignment="1">
      <alignment horizontal="right" wrapText="1"/>
    </xf>
    <xf numFmtId="14" fontId="14" fillId="2" borderId="1" xfId="1" applyNumberFormat="1" applyFont="1" applyFill="1" applyBorder="1" applyAlignment="1">
      <alignment horizontal="right" vertical="center" wrapText="1"/>
    </xf>
    <xf numFmtId="49" fontId="14" fillId="2" borderId="1" xfId="1" applyNumberFormat="1" applyFont="1" applyFill="1" applyBorder="1" applyAlignment="1">
      <alignment horizontal="right" vertical="center" wrapText="1"/>
    </xf>
    <xf numFmtId="0" fontId="7" fillId="2" borderId="1" xfId="1" applyNumberFormat="1" applyFont="1" applyFill="1" applyBorder="1" applyAlignment="1">
      <alignment horizontal="right" vertical="center" wrapText="1"/>
    </xf>
    <xf numFmtId="49" fontId="14" fillId="9" borderId="1" xfId="1" applyNumberFormat="1" applyFont="1" applyFill="1" applyBorder="1" applyAlignment="1">
      <alignment horizontal="left"/>
    </xf>
    <xf numFmtId="164" fontId="7" fillId="9" borderId="1" xfId="0" applyNumberFormat="1" applyFont="1" applyFill="1" applyBorder="1"/>
    <xf numFmtId="0" fontId="16" fillId="2" borderId="1" xfId="0" applyFont="1" applyFill="1" applyBorder="1"/>
    <xf numFmtId="0" fontId="7" fillId="8" borderId="1" xfId="0" applyFont="1" applyFill="1" applyBorder="1" applyAlignment="1">
      <alignment horizontal="left"/>
    </xf>
    <xf numFmtId="0" fontId="14" fillId="2" borderId="1" xfId="1" applyFont="1" applyFill="1" applyBorder="1" applyAlignment="1">
      <alignment horizontal="left"/>
    </xf>
    <xf numFmtId="0" fontId="16" fillId="2" borderId="0" xfId="0" applyFont="1" applyFill="1"/>
    <xf numFmtId="0" fontId="7" fillId="2" borderId="0" xfId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center" wrapText="1"/>
    </xf>
    <xf numFmtId="164" fontId="14" fillId="2" borderId="1" xfId="0" applyNumberFormat="1" applyFont="1" applyFill="1" applyBorder="1"/>
    <xf numFmtId="0" fontId="14" fillId="2" borderId="1" xfId="1" applyFont="1" applyFill="1" applyBorder="1" applyAlignment="1">
      <alignment horizontal="center" wrapText="1"/>
    </xf>
    <xf numFmtId="17" fontId="14" fillId="2" borderId="1" xfId="1" applyNumberFormat="1" applyFont="1" applyFill="1" applyBorder="1" applyAlignment="1">
      <alignment horizontal="left"/>
    </xf>
    <xf numFmtId="0" fontId="14" fillId="8" borderId="1" xfId="1" applyFont="1" applyFill="1" applyBorder="1" applyAlignment="1">
      <alignment horizontal="left"/>
    </xf>
    <xf numFmtId="164" fontId="15" fillId="2" borderId="1" xfId="0" applyNumberFormat="1" applyFont="1" applyFill="1" applyBorder="1"/>
    <xf numFmtId="17" fontId="7" fillId="2" borderId="1" xfId="1" applyNumberFormat="1" applyFont="1" applyFill="1" applyBorder="1" applyAlignment="1">
      <alignment horizontal="left"/>
    </xf>
    <xf numFmtId="14" fontId="7" fillId="2" borderId="2" xfId="1" applyNumberFormat="1" applyFont="1" applyFill="1" applyBorder="1" applyAlignment="1">
      <alignment horizontal="right" vertical="center" wrapText="1"/>
    </xf>
    <xf numFmtId="17" fontId="7" fillId="2" borderId="1" xfId="0" applyNumberFormat="1" applyFont="1" applyFill="1" applyBorder="1" applyAlignment="1">
      <alignment horizontal="left"/>
    </xf>
    <xf numFmtId="0" fontId="7" fillId="8" borderId="1" xfId="0" applyFont="1" applyFill="1" applyBorder="1"/>
    <xf numFmtId="49" fontId="7" fillId="2" borderId="1" xfId="0" applyNumberFormat="1" applyFont="1" applyFill="1" applyBorder="1" applyAlignment="1">
      <alignment horizontal="left"/>
    </xf>
    <xf numFmtId="17" fontId="7" fillId="8" borderId="1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/>
    </xf>
    <xf numFmtId="164" fontId="14" fillId="2" borderId="1" xfId="0" applyNumberFormat="1" applyFont="1" applyFill="1" applyBorder="1" applyAlignment="1"/>
    <xf numFmtId="164" fontId="7" fillId="8" borderId="1" xfId="1" applyNumberFormat="1" applyFont="1" applyFill="1" applyBorder="1" applyAlignment="1">
      <alignment wrapText="1"/>
    </xf>
    <xf numFmtId="0" fontId="18" fillId="2" borderId="1" xfId="1" applyFont="1" applyFill="1" applyBorder="1" applyAlignment="1">
      <alignment horizontal="right" vertical="center" wrapText="1"/>
    </xf>
    <xf numFmtId="0" fontId="18" fillId="2" borderId="1" xfId="1" applyNumberFormat="1" applyFont="1" applyFill="1" applyBorder="1" applyAlignment="1">
      <alignment horizontal="right" vertical="center" wrapText="1"/>
    </xf>
    <xf numFmtId="0" fontId="17" fillId="2" borderId="0" xfId="0" applyFont="1" applyFill="1"/>
    <xf numFmtId="0" fontId="17" fillId="2" borderId="1" xfId="0" applyFont="1" applyFill="1" applyBorder="1" applyAlignment="1"/>
    <xf numFmtId="164" fontId="14" fillId="8" borderId="1" xfId="1" applyNumberFormat="1" applyFont="1" applyFill="1" applyBorder="1" applyAlignment="1">
      <alignment wrapText="1"/>
    </xf>
    <xf numFmtId="0" fontId="7" fillId="2" borderId="1" xfId="1" applyFont="1" applyFill="1" applyBorder="1" applyAlignment="1">
      <alignment wrapText="1"/>
    </xf>
    <xf numFmtId="14" fontId="7" fillId="2" borderId="1" xfId="1" applyNumberFormat="1" applyFont="1" applyFill="1" applyBorder="1" applyAlignment="1">
      <alignment wrapText="1"/>
    </xf>
    <xf numFmtId="49" fontId="7" fillId="2" borderId="2" xfId="1" applyNumberFormat="1" applyFont="1" applyFill="1" applyBorder="1" applyAlignment="1">
      <alignment wrapText="1"/>
    </xf>
    <xf numFmtId="49" fontId="7" fillId="8" borderId="2" xfId="1" applyNumberFormat="1" applyFont="1" applyFill="1" applyBorder="1" applyAlignment="1">
      <alignment horizontal="left"/>
    </xf>
    <xf numFmtId="0" fontId="7" fillId="0" borderId="0" xfId="0" applyFont="1" applyBorder="1"/>
    <xf numFmtId="0" fontId="7" fillId="2" borderId="0" xfId="1" applyFont="1" applyFill="1" applyBorder="1" applyAlignment="1">
      <alignment wrapText="1"/>
    </xf>
    <xf numFmtId="49" fontId="14" fillId="5" borderId="1" xfId="1" applyNumberFormat="1" applyFont="1" applyFill="1" applyBorder="1" applyAlignment="1">
      <alignment horizontal="left"/>
    </xf>
    <xf numFmtId="0" fontId="16" fillId="0" borderId="0" xfId="0" applyFont="1"/>
    <xf numFmtId="0" fontId="7" fillId="2" borderId="0" xfId="0" applyFont="1" applyFill="1"/>
    <xf numFmtId="49" fontId="19" fillId="10" borderId="1" xfId="1" applyNumberFormat="1" applyFont="1" applyFill="1" applyBorder="1" applyAlignment="1">
      <alignment horizontal="left"/>
    </xf>
    <xf numFmtId="164" fontId="19" fillId="10" borderId="1" xfId="1" applyNumberFormat="1" applyFont="1" applyFill="1" applyBorder="1" applyAlignment="1">
      <alignment wrapText="1"/>
    </xf>
    <xf numFmtId="164" fontId="19" fillId="10" borderId="1" xfId="0" applyNumberFormat="1" applyFont="1" applyFill="1" applyBorder="1"/>
    <xf numFmtId="17" fontId="19" fillId="10" borderId="1" xfId="0" applyNumberFormat="1" applyFont="1" applyFill="1" applyBorder="1" applyAlignment="1">
      <alignment horizontal="left"/>
    </xf>
    <xf numFmtId="17" fontId="19" fillId="10" borderId="1" xfId="1" applyNumberFormat="1" applyFont="1" applyFill="1" applyBorder="1" applyAlignment="1">
      <alignment horizontal="left"/>
    </xf>
    <xf numFmtId="49" fontId="19" fillId="10" borderId="1" xfId="0" applyNumberFormat="1" applyFont="1" applyFill="1" applyBorder="1" applyAlignment="1">
      <alignment horizontal="left"/>
    </xf>
    <xf numFmtId="164" fontId="19" fillId="10" borderId="1" xfId="0" applyNumberFormat="1" applyFont="1" applyFill="1" applyBorder="1" applyAlignment="1"/>
    <xf numFmtId="49" fontId="19" fillId="10" borderId="2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4" fontId="6" fillId="6" borderId="6" xfId="0" applyNumberFormat="1" applyFont="1" applyFill="1" applyBorder="1" applyAlignment="1">
      <alignment horizontal="center"/>
    </xf>
    <xf numFmtId="164" fontId="6" fillId="6" borderId="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0</xdr:rowOff>
    </xdr:from>
    <xdr:to>
      <xdr:col>2</xdr:col>
      <xdr:colOff>838200</xdr:colOff>
      <xdr:row>4</xdr:row>
      <xdr:rowOff>36830</xdr:rowOff>
    </xdr:to>
    <xdr:pic>
      <xdr:nvPicPr>
        <xdr:cNvPr id="2" name="4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3525" y="238125"/>
          <a:ext cx="0" cy="636905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0</xdr:rowOff>
    </xdr:from>
    <xdr:to>
      <xdr:col>2</xdr:col>
      <xdr:colOff>838200</xdr:colOff>
      <xdr:row>4</xdr:row>
      <xdr:rowOff>65405</xdr:rowOff>
    </xdr:to>
    <xdr:pic>
      <xdr:nvPicPr>
        <xdr:cNvPr id="4" name="6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3525" y="238125"/>
          <a:ext cx="0" cy="665480"/>
        </a:xfrm>
        <a:prstGeom prst="rect">
          <a:avLst/>
        </a:prstGeom>
      </xdr:spPr>
    </xdr:pic>
    <xdr:clientData/>
  </xdr:twoCellAnchor>
  <xdr:twoCellAnchor editAs="oneCell">
    <xdr:from>
      <xdr:col>2</xdr:col>
      <xdr:colOff>2805086</xdr:colOff>
      <xdr:row>1</xdr:row>
      <xdr:rowOff>68036</xdr:rowOff>
    </xdr:from>
    <xdr:to>
      <xdr:col>3</xdr:col>
      <xdr:colOff>236389</xdr:colOff>
      <xdr:row>5</xdr:row>
      <xdr:rowOff>190499</xdr:rowOff>
    </xdr:to>
    <xdr:pic>
      <xdr:nvPicPr>
        <xdr:cNvPr id="5" name="5 Imagen" descr="1200px-Coat_of_arms_of_the_Dominican_Republic.svg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72086" y="312965"/>
          <a:ext cx="1146053" cy="938891"/>
        </a:xfrm>
        <a:prstGeom prst="rect">
          <a:avLst/>
        </a:prstGeom>
      </xdr:spPr>
    </xdr:pic>
    <xdr:clientData/>
  </xdr:twoCellAnchor>
  <xdr:twoCellAnchor editAs="oneCell">
    <xdr:from>
      <xdr:col>3</xdr:col>
      <xdr:colOff>2435679</xdr:colOff>
      <xdr:row>6</xdr:row>
      <xdr:rowOff>103922</xdr:rowOff>
    </xdr:from>
    <xdr:to>
      <xdr:col>4</xdr:col>
      <xdr:colOff>2177143</xdr:colOff>
      <xdr:row>11</xdr:row>
      <xdr:rowOff>37514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328" t="30869" r="30460" b="43974"/>
        <a:stretch/>
      </xdr:blipFill>
      <xdr:spPr>
        <a:xfrm>
          <a:off x="8817429" y="1369386"/>
          <a:ext cx="3333750" cy="954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114</xdr:row>
      <xdr:rowOff>102055</xdr:rowOff>
    </xdr:to>
    <xdr:sp macro="" textlink="">
      <xdr:nvSpPr>
        <xdr:cNvPr id="7" name="AutoShape 2" descr="Chequin - Apps on Google Play"/>
        <xdr:cNvSpPr>
          <a:spLocks noChangeAspect="1" noChangeArrowheads="1"/>
        </xdr:cNvSpPr>
      </xdr:nvSpPr>
      <xdr:spPr bwMode="auto">
        <a:xfrm>
          <a:off x="25698450" y="27689175"/>
          <a:ext cx="304800" cy="30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114</xdr:row>
      <xdr:rowOff>102055</xdr:rowOff>
    </xdr:to>
    <xdr:sp macro="" textlink="">
      <xdr:nvSpPr>
        <xdr:cNvPr id="8" name="AutoShape 3" descr="Chequin - Apps on Google Play"/>
        <xdr:cNvSpPr>
          <a:spLocks noChangeAspect="1" noChangeArrowheads="1"/>
        </xdr:cNvSpPr>
      </xdr:nvSpPr>
      <xdr:spPr bwMode="auto">
        <a:xfrm>
          <a:off x="25698450" y="27689175"/>
          <a:ext cx="304800" cy="30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114</xdr:row>
      <xdr:rowOff>102055</xdr:rowOff>
    </xdr:to>
    <xdr:sp macro="" textlink="">
      <xdr:nvSpPr>
        <xdr:cNvPr id="9" name="AutoShape 4" descr="Chequin - Apps on Google Play"/>
        <xdr:cNvSpPr>
          <a:spLocks noChangeAspect="1" noChangeArrowheads="1"/>
        </xdr:cNvSpPr>
      </xdr:nvSpPr>
      <xdr:spPr bwMode="auto">
        <a:xfrm>
          <a:off x="25698450" y="27689175"/>
          <a:ext cx="304800" cy="30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114</xdr:row>
      <xdr:rowOff>102055</xdr:rowOff>
    </xdr:to>
    <xdr:sp macro="" textlink="">
      <xdr:nvSpPr>
        <xdr:cNvPr id="10" name="AutoShape 5" descr="Chequin - Apps on Google Play"/>
        <xdr:cNvSpPr>
          <a:spLocks noChangeAspect="1" noChangeArrowheads="1"/>
        </xdr:cNvSpPr>
      </xdr:nvSpPr>
      <xdr:spPr bwMode="auto">
        <a:xfrm>
          <a:off x="25698450" y="27689175"/>
          <a:ext cx="304800" cy="30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380650</xdr:colOff>
      <xdr:row>4</xdr:row>
      <xdr:rowOff>81643</xdr:rowOff>
    </xdr:from>
    <xdr:to>
      <xdr:col>1</xdr:col>
      <xdr:colOff>1178253</xdr:colOff>
      <xdr:row>12</xdr:row>
      <xdr:rowOff>5899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1386883F-C04F-D727-08D1-972F6699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0650" y="938893"/>
          <a:ext cx="2185532" cy="1557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0</xdr:rowOff>
    </xdr:from>
    <xdr:to>
      <xdr:col>2</xdr:col>
      <xdr:colOff>838200</xdr:colOff>
      <xdr:row>4</xdr:row>
      <xdr:rowOff>36830</xdr:rowOff>
    </xdr:to>
    <xdr:pic>
      <xdr:nvPicPr>
        <xdr:cNvPr id="2" name="4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75" y="238125"/>
          <a:ext cx="0" cy="636905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0</xdr:rowOff>
    </xdr:from>
    <xdr:to>
      <xdr:col>2</xdr:col>
      <xdr:colOff>838200</xdr:colOff>
      <xdr:row>4</xdr:row>
      <xdr:rowOff>65405</xdr:rowOff>
    </xdr:to>
    <xdr:pic>
      <xdr:nvPicPr>
        <xdr:cNvPr id="3" name="6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75" y="238125"/>
          <a:ext cx="0" cy="665480"/>
        </a:xfrm>
        <a:prstGeom prst="rect">
          <a:avLst/>
        </a:prstGeom>
      </xdr:spPr>
    </xdr:pic>
    <xdr:clientData/>
  </xdr:twoCellAnchor>
  <xdr:twoCellAnchor editAs="oneCell">
    <xdr:from>
      <xdr:col>5</xdr:col>
      <xdr:colOff>195236</xdr:colOff>
      <xdr:row>0</xdr:row>
      <xdr:rowOff>226786</xdr:rowOff>
    </xdr:from>
    <xdr:to>
      <xdr:col>6</xdr:col>
      <xdr:colOff>255050</xdr:colOff>
      <xdr:row>5</xdr:row>
      <xdr:rowOff>174625</xdr:rowOff>
    </xdr:to>
    <xdr:pic>
      <xdr:nvPicPr>
        <xdr:cNvPr id="4" name="5 Imagen" descr="1200px-Coat_of_arms_of_the_Dominican_Republic.svg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88236" y="226786"/>
          <a:ext cx="1298064" cy="1011464"/>
        </a:xfrm>
        <a:prstGeom prst="rect">
          <a:avLst/>
        </a:prstGeom>
      </xdr:spPr>
    </xdr:pic>
    <xdr:clientData/>
  </xdr:twoCellAnchor>
  <xdr:twoCellAnchor editAs="oneCell">
    <xdr:from>
      <xdr:col>6</xdr:col>
      <xdr:colOff>3540125</xdr:colOff>
      <xdr:row>8</xdr:row>
      <xdr:rowOff>199172</xdr:rowOff>
    </xdr:from>
    <xdr:to>
      <xdr:col>7</xdr:col>
      <xdr:colOff>1681843</xdr:colOff>
      <xdr:row>17</xdr:row>
      <xdr:rowOff>50503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328" t="30869" r="30460" b="43974"/>
        <a:stretch/>
      </xdr:blipFill>
      <xdr:spPr>
        <a:xfrm>
          <a:off x="12271375" y="1881922"/>
          <a:ext cx="4586968" cy="17087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114</xdr:row>
      <xdr:rowOff>63955</xdr:rowOff>
    </xdr:to>
    <xdr:sp macro="" textlink="">
      <xdr:nvSpPr>
        <xdr:cNvPr id="6" name="AutoShape 2" descr="Chequin - Apps on Google Play"/>
        <xdr:cNvSpPr>
          <a:spLocks noChangeAspect="1" noChangeArrowheads="1"/>
        </xdr:cNvSpPr>
      </xdr:nvSpPr>
      <xdr:spPr bwMode="auto">
        <a:xfrm>
          <a:off x="0" y="22640925"/>
          <a:ext cx="304800" cy="3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114</xdr:row>
      <xdr:rowOff>63955</xdr:rowOff>
    </xdr:to>
    <xdr:sp macro="" textlink="">
      <xdr:nvSpPr>
        <xdr:cNvPr id="7" name="AutoShape 3" descr="Chequin - Apps on Google Play"/>
        <xdr:cNvSpPr>
          <a:spLocks noChangeAspect="1" noChangeArrowheads="1"/>
        </xdr:cNvSpPr>
      </xdr:nvSpPr>
      <xdr:spPr bwMode="auto">
        <a:xfrm>
          <a:off x="0" y="22640925"/>
          <a:ext cx="304800" cy="3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114</xdr:row>
      <xdr:rowOff>63955</xdr:rowOff>
    </xdr:to>
    <xdr:sp macro="" textlink="">
      <xdr:nvSpPr>
        <xdr:cNvPr id="8" name="AutoShape 4" descr="Chequin - Apps on Google Play"/>
        <xdr:cNvSpPr>
          <a:spLocks noChangeAspect="1" noChangeArrowheads="1"/>
        </xdr:cNvSpPr>
      </xdr:nvSpPr>
      <xdr:spPr bwMode="auto">
        <a:xfrm>
          <a:off x="0" y="22640925"/>
          <a:ext cx="304800" cy="3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114</xdr:row>
      <xdr:rowOff>63955</xdr:rowOff>
    </xdr:to>
    <xdr:sp macro="" textlink="">
      <xdr:nvSpPr>
        <xdr:cNvPr id="9" name="AutoShape 5" descr="Chequin - Apps on Google Play"/>
        <xdr:cNvSpPr>
          <a:spLocks noChangeAspect="1" noChangeArrowheads="1"/>
        </xdr:cNvSpPr>
      </xdr:nvSpPr>
      <xdr:spPr bwMode="auto">
        <a:xfrm>
          <a:off x="0" y="22640925"/>
          <a:ext cx="304800" cy="3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380650</xdr:colOff>
      <xdr:row>4</xdr:row>
      <xdr:rowOff>81643</xdr:rowOff>
    </xdr:from>
    <xdr:to>
      <xdr:col>2</xdr:col>
      <xdr:colOff>714375</xdr:colOff>
      <xdr:row>14</xdr:row>
      <xdr:rowOff>63500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1386883F-C04F-D727-08D1-972F669997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6155"/>
        <a:stretch/>
      </xdr:blipFill>
      <xdr:spPr>
        <a:xfrm>
          <a:off x="380650" y="938893"/>
          <a:ext cx="2921350" cy="2045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346</xdr:row>
      <xdr:rowOff>0</xdr:rowOff>
    </xdr:from>
    <xdr:to>
      <xdr:col>0</xdr:col>
      <xdr:colOff>304800</xdr:colOff>
      <xdr:row>347</xdr:row>
      <xdr:rowOff>111580</xdr:rowOff>
    </xdr:to>
    <xdr:sp macro="" textlink="">
      <xdr:nvSpPr>
        <xdr:cNvPr id="2" name="AutoShape 2" descr="Chequin - Apps on Google Play"/>
        <xdr:cNvSpPr>
          <a:spLocks noChangeAspect="1" noChangeArrowheads="1"/>
        </xdr:cNvSpPr>
      </xdr:nvSpPr>
      <xdr:spPr bwMode="auto">
        <a:xfrm>
          <a:off x="0" y="22688550"/>
          <a:ext cx="304800" cy="3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304800</xdr:colOff>
      <xdr:row>347</xdr:row>
      <xdr:rowOff>111580</xdr:rowOff>
    </xdr:to>
    <xdr:sp macro="" textlink="">
      <xdr:nvSpPr>
        <xdr:cNvPr id="3" name="AutoShape 3" descr="Chequin - Apps on Google Play"/>
        <xdr:cNvSpPr>
          <a:spLocks noChangeAspect="1" noChangeArrowheads="1"/>
        </xdr:cNvSpPr>
      </xdr:nvSpPr>
      <xdr:spPr bwMode="auto">
        <a:xfrm>
          <a:off x="0" y="22688550"/>
          <a:ext cx="304800" cy="3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304800</xdr:colOff>
      <xdr:row>347</xdr:row>
      <xdr:rowOff>111580</xdr:rowOff>
    </xdr:to>
    <xdr:sp macro="" textlink="">
      <xdr:nvSpPr>
        <xdr:cNvPr id="4" name="AutoShape 4" descr="Chequin - Apps on Google Play"/>
        <xdr:cNvSpPr>
          <a:spLocks noChangeAspect="1" noChangeArrowheads="1"/>
        </xdr:cNvSpPr>
      </xdr:nvSpPr>
      <xdr:spPr bwMode="auto">
        <a:xfrm>
          <a:off x="0" y="22688550"/>
          <a:ext cx="304800" cy="3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304800</xdr:colOff>
      <xdr:row>347</xdr:row>
      <xdr:rowOff>111580</xdr:rowOff>
    </xdr:to>
    <xdr:sp macro="" textlink="">
      <xdr:nvSpPr>
        <xdr:cNvPr id="5" name="AutoShape 5" descr="Chequin - Apps on Google Play"/>
        <xdr:cNvSpPr>
          <a:spLocks noChangeAspect="1" noChangeArrowheads="1"/>
        </xdr:cNvSpPr>
      </xdr:nvSpPr>
      <xdr:spPr bwMode="auto">
        <a:xfrm>
          <a:off x="0" y="22688550"/>
          <a:ext cx="304800" cy="3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17"/>
  <sheetViews>
    <sheetView zoomScale="70" zoomScaleNormal="70" workbookViewId="0">
      <selection sqref="A1:XFD1048576"/>
    </sheetView>
  </sheetViews>
  <sheetFormatPr baseColWidth="10" defaultColWidth="9.140625" defaultRowHeight="15.75" x14ac:dyDescent="0.25"/>
  <cols>
    <col min="1" max="1" width="20.7109375" style="6" bestFit="1" customWidth="1"/>
    <col min="2" max="2" width="19.140625" style="6" bestFit="1" customWidth="1"/>
    <col min="3" max="3" width="55.7109375" style="19" bestFit="1" customWidth="1"/>
    <col min="4" max="4" width="53.85546875" style="19" bestFit="1" customWidth="1"/>
    <col min="5" max="5" width="33.42578125" style="18" bestFit="1" customWidth="1"/>
    <col min="6" max="6" width="18.5703125" style="6" bestFit="1" customWidth="1"/>
    <col min="7" max="7" width="18" style="6" bestFit="1" customWidth="1"/>
    <col min="8" max="16384" width="9.140625" style="6"/>
  </cols>
  <sheetData>
    <row r="1" spans="1:5" s="5" customFormat="1" ht="18.75" x14ac:dyDescent="0.3">
      <c r="A1" s="2"/>
      <c r="B1" s="1"/>
      <c r="C1" s="3"/>
      <c r="D1" s="3"/>
      <c r="E1" s="4"/>
    </row>
    <row r="7" spans="1:5" x14ac:dyDescent="0.25">
      <c r="A7" s="104" t="s">
        <v>0</v>
      </c>
      <c r="B7" s="104"/>
      <c r="C7" s="104"/>
      <c r="D7" s="104"/>
      <c r="E7" s="104"/>
    </row>
    <row r="8" spans="1:5" x14ac:dyDescent="0.25">
      <c r="A8" s="104" t="s">
        <v>1</v>
      </c>
      <c r="B8" s="104"/>
      <c r="C8" s="104"/>
      <c r="D8" s="104"/>
      <c r="E8" s="104"/>
    </row>
    <row r="9" spans="1:5" x14ac:dyDescent="0.25">
      <c r="A9" s="104" t="s">
        <v>724</v>
      </c>
      <c r="B9" s="104"/>
      <c r="C9" s="104"/>
      <c r="D9" s="104"/>
      <c r="E9" s="104"/>
    </row>
    <row r="10" spans="1:5" x14ac:dyDescent="0.25">
      <c r="A10" s="104" t="s">
        <v>2</v>
      </c>
      <c r="B10" s="104"/>
      <c r="C10" s="104"/>
      <c r="D10" s="104"/>
      <c r="E10" s="104"/>
    </row>
    <row r="11" spans="1:5" x14ac:dyDescent="0.25">
      <c r="A11" s="104" t="s">
        <v>725</v>
      </c>
      <c r="B11" s="104"/>
      <c r="C11" s="104"/>
      <c r="D11" s="104"/>
      <c r="E11" s="104"/>
    </row>
    <row r="12" spans="1:5" x14ac:dyDescent="0.25">
      <c r="A12" s="21"/>
      <c r="B12" s="21"/>
      <c r="C12" s="21"/>
      <c r="D12" s="21"/>
      <c r="E12" s="21"/>
    </row>
    <row r="13" spans="1:5" x14ac:dyDescent="0.25">
      <c r="A13"/>
      <c r="B13"/>
      <c r="C13"/>
      <c r="D13"/>
      <c r="E13"/>
    </row>
    <row r="14" spans="1:5" x14ac:dyDescent="0.25">
      <c r="A14"/>
      <c r="B14"/>
      <c r="C14"/>
      <c r="D14"/>
      <c r="E14"/>
    </row>
    <row r="15" spans="1:5" x14ac:dyDescent="0.25">
      <c r="A15"/>
      <c r="B15"/>
      <c r="C15"/>
      <c r="D15"/>
      <c r="E15"/>
    </row>
    <row r="16" spans="1:5" s="5" customFormat="1" x14ac:dyDescent="0.25">
      <c r="A16"/>
      <c r="B16"/>
      <c r="C16"/>
      <c r="D16"/>
      <c r="E16"/>
    </row>
    <row r="17" spans="1:5" s="5" customFormat="1" x14ac:dyDescent="0.25">
      <c r="A17" s="28" t="s">
        <v>849</v>
      </c>
      <c r="B17" s="28"/>
      <c r="C17" s="28"/>
      <c r="D17" s="28"/>
      <c r="E17" s="28"/>
    </row>
    <row r="18" spans="1:5" s="5" customFormat="1" x14ac:dyDescent="0.25">
      <c r="A18" s="107"/>
      <c r="B18" s="107"/>
      <c r="C18" s="107"/>
      <c r="D18" s="107"/>
      <c r="E18" s="107"/>
    </row>
    <row r="19" spans="1:5" s="5" customFormat="1" x14ac:dyDescent="0.25">
      <c r="A19" s="108"/>
      <c r="B19" s="108"/>
      <c r="C19" s="108"/>
      <c r="D19" s="108"/>
      <c r="E19" s="108"/>
    </row>
    <row r="20" spans="1:5" s="5" customFormat="1" ht="15.75" customHeight="1" x14ac:dyDescent="0.25">
      <c r="A20" s="109" t="s">
        <v>844</v>
      </c>
      <c r="B20" s="109" t="s">
        <v>845</v>
      </c>
      <c r="C20" s="109" t="s">
        <v>846</v>
      </c>
      <c r="D20" s="110" t="s">
        <v>847</v>
      </c>
      <c r="E20" s="109" t="s">
        <v>848</v>
      </c>
    </row>
    <row r="21" spans="1:5" s="5" customFormat="1" x14ac:dyDescent="0.25">
      <c r="A21" s="109"/>
      <c r="B21" s="109"/>
      <c r="C21" s="109"/>
      <c r="D21" s="111"/>
      <c r="E21" s="109"/>
    </row>
    <row r="22" spans="1:5" s="5" customFormat="1" x14ac:dyDescent="0.25">
      <c r="A22" s="22">
        <v>44452</v>
      </c>
      <c r="B22" s="23">
        <v>866</v>
      </c>
      <c r="C22" s="23" t="s">
        <v>33</v>
      </c>
      <c r="D22" s="23" t="s">
        <v>35</v>
      </c>
      <c r="E22" s="24">
        <v>95340</v>
      </c>
    </row>
    <row r="23" spans="1:5" s="5" customFormat="1" x14ac:dyDescent="0.25">
      <c r="A23" s="22">
        <v>44452</v>
      </c>
      <c r="B23" s="23">
        <v>935</v>
      </c>
      <c r="C23" s="23" t="s">
        <v>33</v>
      </c>
      <c r="D23" s="23" t="s">
        <v>34</v>
      </c>
      <c r="E23" s="24">
        <v>97320</v>
      </c>
    </row>
    <row r="24" spans="1:5" s="5" customFormat="1" x14ac:dyDescent="0.25">
      <c r="A24" s="22">
        <v>44462</v>
      </c>
      <c r="B24" s="23">
        <v>969</v>
      </c>
      <c r="C24" s="23" t="s">
        <v>33</v>
      </c>
      <c r="D24" s="23" t="s">
        <v>37</v>
      </c>
      <c r="E24" s="24">
        <v>88000</v>
      </c>
    </row>
    <row r="25" spans="1:5" s="5" customFormat="1" x14ac:dyDescent="0.25">
      <c r="A25" s="22">
        <v>44462</v>
      </c>
      <c r="B25" s="23">
        <v>970</v>
      </c>
      <c r="C25" s="23" t="s">
        <v>33</v>
      </c>
      <c r="D25" s="23" t="s">
        <v>36</v>
      </c>
      <c r="E25" s="24">
        <v>59760</v>
      </c>
    </row>
    <row r="26" spans="1:5" s="5" customFormat="1" x14ac:dyDescent="0.25">
      <c r="A26" s="22">
        <v>44474</v>
      </c>
      <c r="B26" s="23">
        <v>990</v>
      </c>
      <c r="C26" s="23" t="s">
        <v>33</v>
      </c>
      <c r="D26" s="23" t="s">
        <v>37</v>
      </c>
      <c r="E26" s="24">
        <v>34246</v>
      </c>
    </row>
    <row r="27" spans="1:5" s="5" customFormat="1" x14ac:dyDescent="0.25">
      <c r="A27" s="22">
        <v>44475</v>
      </c>
      <c r="B27" s="23">
        <v>989</v>
      </c>
      <c r="C27" s="23" t="s">
        <v>33</v>
      </c>
      <c r="D27" s="23" t="s">
        <v>38</v>
      </c>
      <c r="E27" s="24">
        <v>104500.8</v>
      </c>
    </row>
    <row r="28" spans="1:5" s="5" customFormat="1" x14ac:dyDescent="0.25">
      <c r="A28" s="22">
        <v>44477</v>
      </c>
      <c r="B28" s="23">
        <v>1000</v>
      </c>
      <c r="C28" s="23" t="s">
        <v>33</v>
      </c>
      <c r="D28" s="23" t="s">
        <v>39</v>
      </c>
      <c r="E28" s="24">
        <v>25740</v>
      </c>
    </row>
    <row r="29" spans="1:5" s="5" customFormat="1" x14ac:dyDescent="0.25">
      <c r="A29" s="22">
        <v>44482</v>
      </c>
      <c r="B29" s="23">
        <v>1028</v>
      </c>
      <c r="C29" s="23" t="s">
        <v>33</v>
      </c>
      <c r="D29" s="23" t="s">
        <v>40</v>
      </c>
      <c r="E29" s="24">
        <v>62658</v>
      </c>
    </row>
    <row r="30" spans="1:5" x14ac:dyDescent="0.25">
      <c r="A30" s="22">
        <v>44491</v>
      </c>
      <c r="B30" s="23">
        <v>1038</v>
      </c>
      <c r="C30" s="23" t="s">
        <v>33</v>
      </c>
      <c r="D30" s="23" t="s">
        <v>34</v>
      </c>
      <c r="E30" s="24">
        <v>130890</v>
      </c>
    </row>
    <row r="31" spans="1:5" s="5" customFormat="1" x14ac:dyDescent="0.25">
      <c r="A31" s="22">
        <v>44491</v>
      </c>
      <c r="B31" s="23">
        <v>1049</v>
      </c>
      <c r="C31" s="23" t="s">
        <v>33</v>
      </c>
      <c r="D31" s="23" t="s">
        <v>42</v>
      </c>
      <c r="E31" s="24">
        <v>63513.5</v>
      </c>
    </row>
    <row r="32" spans="1:5" s="5" customFormat="1" x14ac:dyDescent="0.25">
      <c r="A32" s="22">
        <v>44491</v>
      </c>
      <c r="B32" s="23">
        <v>1060</v>
      </c>
      <c r="C32" s="23" t="s">
        <v>33</v>
      </c>
      <c r="D32" s="23" t="s">
        <v>41</v>
      </c>
      <c r="E32" s="24">
        <v>112147.2</v>
      </c>
    </row>
    <row r="33" spans="1:5" s="5" customFormat="1" x14ac:dyDescent="0.25">
      <c r="A33" s="22">
        <v>44491</v>
      </c>
      <c r="B33" s="23">
        <v>1065</v>
      </c>
      <c r="C33" s="23" t="s">
        <v>33</v>
      </c>
      <c r="D33" s="23" t="s">
        <v>34</v>
      </c>
      <c r="E33" s="24">
        <v>129100</v>
      </c>
    </row>
    <row r="34" spans="1:5" s="5" customFormat="1" x14ac:dyDescent="0.25">
      <c r="A34" s="22">
        <v>44495</v>
      </c>
      <c r="B34" s="23">
        <v>1077</v>
      </c>
      <c r="C34" s="23" t="s">
        <v>33</v>
      </c>
      <c r="D34" s="23" t="s">
        <v>43</v>
      </c>
      <c r="E34" s="24">
        <v>9850.0499999999993</v>
      </c>
    </row>
    <row r="35" spans="1:5" s="5" customFormat="1" x14ac:dyDescent="0.25">
      <c r="A35" s="22">
        <v>44623</v>
      </c>
      <c r="B35" s="23">
        <v>1009</v>
      </c>
      <c r="C35" s="23" t="s">
        <v>33</v>
      </c>
      <c r="D35" s="23" t="s">
        <v>24</v>
      </c>
      <c r="E35" s="24">
        <v>66060</v>
      </c>
    </row>
    <row r="36" spans="1:5" s="5" customFormat="1" x14ac:dyDescent="0.25">
      <c r="A36" s="22">
        <v>44706</v>
      </c>
      <c r="B36" s="23">
        <v>624</v>
      </c>
      <c r="C36" s="23" t="s">
        <v>33</v>
      </c>
      <c r="D36" s="23" t="s">
        <v>24</v>
      </c>
      <c r="E36" s="24">
        <v>80000</v>
      </c>
    </row>
    <row r="37" spans="1:5" s="5" customFormat="1" x14ac:dyDescent="0.25">
      <c r="A37" s="22">
        <v>44706</v>
      </c>
      <c r="B37" s="23">
        <v>638</v>
      </c>
      <c r="C37" s="23" t="s">
        <v>33</v>
      </c>
      <c r="D37" s="23" t="s">
        <v>24</v>
      </c>
      <c r="E37" s="24">
        <v>100000</v>
      </c>
    </row>
    <row r="38" spans="1:5" s="5" customFormat="1" x14ac:dyDescent="0.25">
      <c r="A38" s="22">
        <v>44719</v>
      </c>
      <c r="B38" s="23">
        <v>596</v>
      </c>
      <c r="C38" s="23" t="s">
        <v>33</v>
      </c>
      <c r="D38" s="23" t="s">
        <v>25</v>
      </c>
      <c r="E38" s="24">
        <v>110094</v>
      </c>
    </row>
    <row r="39" spans="1:5" s="5" customFormat="1" x14ac:dyDescent="0.25">
      <c r="A39" s="22">
        <v>44719</v>
      </c>
      <c r="B39" s="23">
        <v>598</v>
      </c>
      <c r="C39" s="23" t="s">
        <v>33</v>
      </c>
      <c r="D39" s="23" t="s">
        <v>25</v>
      </c>
      <c r="E39" s="24">
        <v>73800</v>
      </c>
    </row>
    <row r="40" spans="1:5" s="5" customFormat="1" x14ac:dyDescent="0.25">
      <c r="A40" s="22">
        <v>44719</v>
      </c>
      <c r="B40" s="23">
        <v>639</v>
      </c>
      <c r="C40" s="23" t="s">
        <v>33</v>
      </c>
      <c r="D40" s="23" t="s">
        <v>25</v>
      </c>
      <c r="E40" s="24">
        <v>3540</v>
      </c>
    </row>
    <row r="41" spans="1:5" s="5" customFormat="1" x14ac:dyDescent="0.25">
      <c r="A41" s="22">
        <v>44719</v>
      </c>
      <c r="B41" s="23">
        <v>658</v>
      </c>
      <c r="C41" s="23" t="s">
        <v>33</v>
      </c>
      <c r="D41" s="23" t="s">
        <v>25</v>
      </c>
      <c r="E41" s="24">
        <v>114460</v>
      </c>
    </row>
    <row r="42" spans="1:5" s="5" customFormat="1" x14ac:dyDescent="0.25">
      <c r="A42" s="22">
        <v>44742</v>
      </c>
      <c r="B42" s="23">
        <v>698</v>
      </c>
      <c r="C42" s="23" t="s">
        <v>33</v>
      </c>
      <c r="D42" s="23" t="s">
        <v>24</v>
      </c>
      <c r="E42" s="24">
        <v>67260</v>
      </c>
    </row>
    <row r="43" spans="1:5" s="5" customFormat="1" x14ac:dyDescent="0.25">
      <c r="A43" s="22">
        <v>44769</v>
      </c>
      <c r="B43" s="23">
        <v>659</v>
      </c>
      <c r="C43" s="23" t="s">
        <v>33</v>
      </c>
      <c r="D43" s="23" t="s">
        <v>24</v>
      </c>
      <c r="E43" s="24">
        <v>22500</v>
      </c>
    </row>
    <row r="44" spans="1:5" s="5" customFormat="1" x14ac:dyDescent="0.25">
      <c r="A44" s="22">
        <v>44781</v>
      </c>
      <c r="B44" s="23">
        <v>419</v>
      </c>
      <c r="C44" s="23" t="s">
        <v>33</v>
      </c>
      <c r="D44" s="23" t="s">
        <v>25</v>
      </c>
      <c r="E44" s="24">
        <v>23600</v>
      </c>
    </row>
    <row r="45" spans="1:5" s="5" customFormat="1" x14ac:dyDescent="0.25">
      <c r="A45" s="22">
        <v>44783</v>
      </c>
      <c r="B45" s="23">
        <v>748</v>
      </c>
      <c r="C45" s="23" t="s">
        <v>33</v>
      </c>
      <c r="D45" s="23" t="s">
        <v>770</v>
      </c>
      <c r="E45" s="24">
        <v>36000</v>
      </c>
    </row>
    <row r="46" spans="1:5" s="5" customFormat="1" x14ac:dyDescent="0.25">
      <c r="A46" s="22">
        <v>44784</v>
      </c>
      <c r="B46" s="23">
        <v>770</v>
      </c>
      <c r="C46" s="23" t="s">
        <v>33</v>
      </c>
      <c r="D46" s="23" t="s">
        <v>770</v>
      </c>
      <c r="E46" s="24">
        <v>81420</v>
      </c>
    </row>
    <row r="47" spans="1:5" s="5" customFormat="1" x14ac:dyDescent="0.25">
      <c r="A47" s="22">
        <v>44784</v>
      </c>
      <c r="B47" s="23">
        <v>771</v>
      </c>
      <c r="C47" s="23" t="s">
        <v>33</v>
      </c>
      <c r="D47" s="23" t="s">
        <v>770</v>
      </c>
      <c r="E47" s="24">
        <v>126720</v>
      </c>
    </row>
    <row r="48" spans="1:5" s="5" customFormat="1" x14ac:dyDescent="0.25">
      <c r="A48" s="22">
        <v>44784</v>
      </c>
      <c r="B48" s="23">
        <v>775</v>
      </c>
      <c r="C48" s="23" t="s">
        <v>33</v>
      </c>
      <c r="D48" s="23" t="s">
        <v>770</v>
      </c>
      <c r="E48" s="24">
        <v>8100</v>
      </c>
    </row>
    <row r="49" spans="1:5" s="5" customFormat="1" x14ac:dyDescent="0.25">
      <c r="A49" s="22">
        <v>44802</v>
      </c>
      <c r="B49" s="23">
        <v>796</v>
      </c>
      <c r="C49" s="23" t="s">
        <v>33</v>
      </c>
      <c r="D49" s="23" t="s">
        <v>770</v>
      </c>
      <c r="E49" s="24">
        <v>53100</v>
      </c>
    </row>
    <row r="50" spans="1:5" s="5" customFormat="1" x14ac:dyDescent="0.25">
      <c r="A50" s="22">
        <v>44803</v>
      </c>
      <c r="B50" s="23">
        <v>749</v>
      </c>
      <c r="C50" s="23" t="s">
        <v>33</v>
      </c>
      <c r="D50" s="23" t="s">
        <v>770</v>
      </c>
      <c r="E50" s="24">
        <v>16600</v>
      </c>
    </row>
    <row r="51" spans="1:5" s="5" customFormat="1" x14ac:dyDescent="0.25">
      <c r="A51" s="22">
        <v>44811</v>
      </c>
      <c r="B51" s="23">
        <v>815</v>
      </c>
      <c r="C51" s="23" t="s">
        <v>33</v>
      </c>
      <c r="D51" s="23" t="s">
        <v>770</v>
      </c>
      <c r="E51" s="24">
        <v>101900</v>
      </c>
    </row>
    <row r="52" spans="1:5" s="5" customFormat="1" x14ac:dyDescent="0.25">
      <c r="A52" s="22">
        <v>44819</v>
      </c>
      <c r="B52" s="23">
        <v>821</v>
      </c>
      <c r="C52" s="23" t="s">
        <v>33</v>
      </c>
      <c r="D52" s="23" t="s">
        <v>770</v>
      </c>
      <c r="E52" s="24">
        <v>9620</v>
      </c>
    </row>
    <row r="53" spans="1:5" s="5" customFormat="1" x14ac:dyDescent="0.25">
      <c r="A53" s="22">
        <v>44834</v>
      </c>
      <c r="B53" s="23">
        <v>835</v>
      </c>
      <c r="C53" s="23" t="s">
        <v>33</v>
      </c>
      <c r="D53" s="23" t="s">
        <v>770</v>
      </c>
      <c r="E53" s="24">
        <v>90034</v>
      </c>
    </row>
    <row r="54" spans="1:5" s="5" customFormat="1" x14ac:dyDescent="0.25">
      <c r="A54" s="22">
        <v>44834</v>
      </c>
      <c r="B54" s="23">
        <v>836</v>
      </c>
      <c r="C54" s="23" t="s">
        <v>33</v>
      </c>
      <c r="D54" s="23" t="s">
        <v>770</v>
      </c>
      <c r="E54" s="24">
        <v>17700</v>
      </c>
    </row>
    <row r="55" spans="1:5" s="5" customFormat="1" x14ac:dyDescent="0.25">
      <c r="A55" s="22">
        <v>44834</v>
      </c>
      <c r="B55" s="23">
        <v>847</v>
      </c>
      <c r="C55" s="23" t="s">
        <v>33</v>
      </c>
      <c r="D55" s="23" t="s">
        <v>770</v>
      </c>
      <c r="E55" s="24">
        <v>112100</v>
      </c>
    </row>
    <row r="56" spans="1:5" s="5" customFormat="1" x14ac:dyDescent="0.25">
      <c r="A56" s="22">
        <v>43152</v>
      </c>
      <c r="B56" s="23">
        <v>2976</v>
      </c>
      <c r="C56" s="23" t="s">
        <v>7</v>
      </c>
      <c r="D56" s="23" t="s">
        <v>8</v>
      </c>
      <c r="E56" s="24">
        <v>52050.74</v>
      </c>
    </row>
    <row r="57" spans="1:5" s="5" customFormat="1" x14ac:dyDescent="0.25">
      <c r="A57" s="22">
        <v>43179</v>
      </c>
      <c r="B57" s="23">
        <v>2982</v>
      </c>
      <c r="C57" s="23" t="s">
        <v>7</v>
      </c>
      <c r="D57" s="23" t="s">
        <v>9</v>
      </c>
      <c r="E57" s="24">
        <v>46357.48</v>
      </c>
    </row>
    <row r="58" spans="1:5" x14ac:dyDescent="0.25">
      <c r="A58" s="22">
        <v>43201</v>
      </c>
      <c r="B58" s="23">
        <v>2297</v>
      </c>
      <c r="C58" s="23" t="s">
        <v>7</v>
      </c>
      <c r="D58" s="23" t="s">
        <v>10</v>
      </c>
      <c r="E58" s="24">
        <v>16822.080000000002</v>
      </c>
    </row>
    <row r="59" spans="1:5" s="5" customFormat="1" x14ac:dyDescent="0.25">
      <c r="A59" s="22">
        <v>43215</v>
      </c>
      <c r="B59" s="23">
        <v>2315</v>
      </c>
      <c r="C59" s="23" t="s">
        <v>7</v>
      </c>
      <c r="D59" s="23" t="s">
        <v>11</v>
      </c>
      <c r="E59" s="24">
        <v>8162.06</v>
      </c>
    </row>
    <row r="60" spans="1:5" s="5" customFormat="1" x14ac:dyDescent="0.25">
      <c r="A60" s="22">
        <v>43249</v>
      </c>
      <c r="B60" s="23">
        <v>2353</v>
      </c>
      <c r="C60" s="23" t="s">
        <v>7</v>
      </c>
      <c r="D60" s="23" t="s">
        <v>12</v>
      </c>
      <c r="E60" s="24">
        <v>5718.28</v>
      </c>
    </row>
    <row r="61" spans="1:5" s="5" customFormat="1" x14ac:dyDescent="0.25">
      <c r="A61" s="22">
        <v>43250</v>
      </c>
      <c r="B61" s="23">
        <v>2358</v>
      </c>
      <c r="C61" s="23" t="s">
        <v>7</v>
      </c>
      <c r="D61" s="23" t="s">
        <v>13</v>
      </c>
      <c r="E61" s="24">
        <v>8519.36</v>
      </c>
    </row>
    <row r="62" spans="1:5" s="5" customFormat="1" x14ac:dyDescent="0.25">
      <c r="A62" s="22">
        <v>43263</v>
      </c>
      <c r="B62" s="23">
        <v>2413</v>
      </c>
      <c r="C62" s="23" t="s">
        <v>7</v>
      </c>
      <c r="D62" s="23" t="s">
        <v>14</v>
      </c>
      <c r="E62" s="24">
        <v>4430.59</v>
      </c>
    </row>
    <row r="63" spans="1:5" x14ac:dyDescent="0.25">
      <c r="A63" s="22">
        <v>43290</v>
      </c>
      <c r="B63" s="23">
        <v>2493</v>
      </c>
      <c r="C63" s="23" t="s">
        <v>7</v>
      </c>
      <c r="D63" s="23" t="s">
        <v>10</v>
      </c>
      <c r="E63" s="24">
        <v>8623.44</v>
      </c>
    </row>
    <row r="64" spans="1:5" s="5" customFormat="1" x14ac:dyDescent="0.25">
      <c r="A64" s="22">
        <v>43307</v>
      </c>
      <c r="B64" s="23">
        <v>2562</v>
      </c>
      <c r="C64" s="23" t="s">
        <v>7</v>
      </c>
      <c r="D64" s="23" t="s">
        <v>15</v>
      </c>
      <c r="E64" s="24">
        <v>6570</v>
      </c>
    </row>
    <row r="65" spans="1:5" s="5" customFormat="1" x14ac:dyDescent="0.25">
      <c r="A65" s="22">
        <v>43318</v>
      </c>
      <c r="B65" s="23">
        <v>2594</v>
      </c>
      <c r="C65" s="23" t="s">
        <v>7</v>
      </c>
      <c r="D65" s="23" t="s">
        <v>14</v>
      </c>
      <c r="E65" s="24">
        <v>6231.96</v>
      </c>
    </row>
    <row r="66" spans="1:5" s="5" customFormat="1" x14ac:dyDescent="0.25">
      <c r="A66" s="22">
        <v>43333</v>
      </c>
      <c r="B66" s="23">
        <v>2614</v>
      </c>
      <c r="C66" s="23" t="s">
        <v>7</v>
      </c>
      <c r="D66" s="23" t="s">
        <v>12</v>
      </c>
      <c r="E66" s="24">
        <v>5146.45</v>
      </c>
    </row>
    <row r="67" spans="1:5" s="5" customFormat="1" x14ac:dyDescent="0.25">
      <c r="A67" s="22">
        <v>43341</v>
      </c>
      <c r="B67" s="23">
        <v>2657</v>
      </c>
      <c r="C67" s="23" t="s">
        <v>7</v>
      </c>
      <c r="D67" s="23" t="s">
        <v>16</v>
      </c>
      <c r="E67" s="24">
        <v>4418.9799999999996</v>
      </c>
    </row>
    <row r="68" spans="1:5" x14ac:dyDescent="0.25">
      <c r="A68" s="22">
        <v>43381</v>
      </c>
      <c r="B68" s="23">
        <v>2772</v>
      </c>
      <c r="C68" s="23" t="s">
        <v>7</v>
      </c>
      <c r="D68" s="23" t="s">
        <v>17</v>
      </c>
      <c r="E68" s="24">
        <v>3009</v>
      </c>
    </row>
    <row r="69" spans="1:5" s="5" customFormat="1" x14ac:dyDescent="0.25">
      <c r="A69" s="22">
        <v>43416</v>
      </c>
      <c r="B69" s="23">
        <v>3027</v>
      </c>
      <c r="C69" s="23" t="s">
        <v>7</v>
      </c>
      <c r="D69" s="23" t="s">
        <v>18</v>
      </c>
      <c r="E69" s="24">
        <v>15440.3</v>
      </c>
    </row>
    <row r="70" spans="1:5" s="5" customFormat="1" x14ac:dyDescent="0.25">
      <c r="A70" s="22">
        <v>43417</v>
      </c>
      <c r="B70" s="23">
        <v>3020</v>
      </c>
      <c r="C70" s="23" t="s">
        <v>7</v>
      </c>
      <c r="D70" s="23" t="s">
        <v>19</v>
      </c>
      <c r="E70" s="24">
        <v>17909.57</v>
      </c>
    </row>
    <row r="71" spans="1:5" s="5" customFormat="1" x14ac:dyDescent="0.25">
      <c r="A71" s="22">
        <v>43424</v>
      </c>
      <c r="B71" s="23">
        <v>3206</v>
      </c>
      <c r="C71" s="23" t="s">
        <v>7</v>
      </c>
      <c r="D71" s="23" t="s">
        <v>20</v>
      </c>
      <c r="E71" s="24">
        <v>502975</v>
      </c>
    </row>
    <row r="72" spans="1:5" s="5" customFormat="1" x14ac:dyDescent="0.25">
      <c r="A72" s="22">
        <v>44205</v>
      </c>
      <c r="B72" s="23">
        <v>3362</v>
      </c>
      <c r="C72" s="23" t="s">
        <v>7</v>
      </c>
      <c r="D72" s="23" t="s">
        <v>9</v>
      </c>
      <c r="E72" s="24">
        <v>107380</v>
      </c>
    </row>
    <row r="73" spans="1:5" s="5" customFormat="1" x14ac:dyDescent="0.25">
      <c r="A73" s="22">
        <v>44771</v>
      </c>
      <c r="B73" s="23" t="s">
        <v>5</v>
      </c>
      <c r="C73" s="23" t="s">
        <v>3</v>
      </c>
      <c r="D73" s="23" t="s">
        <v>4</v>
      </c>
      <c r="E73" s="24">
        <v>4080</v>
      </c>
    </row>
    <row r="74" spans="1:5" x14ac:dyDescent="0.25">
      <c r="A74" s="22">
        <v>44771</v>
      </c>
      <c r="B74" s="23" t="s">
        <v>6</v>
      </c>
      <c r="C74" s="23" t="s">
        <v>3</v>
      </c>
      <c r="D74" s="23" t="s">
        <v>4</v>
      </c>
      <c r="E74" s="24">
        <v>3650</v>
      </c>
    </row>
    <row r="75" spans="1:5" x14ac:dyDescent="0.25">
      <c r="A75" s="22">
        <v>44784</v>
      </c>
      <c r="B75" s="23" t="s">
        <v>727</v>
      </c>
      <c r="C75" s="23" t="s">
        <v>3</v>
      </c>
      <c r="D75" s="23" t="s">
        <v>4</v>
      </c>
      <c r="E75" s="24">
        <v>4080</v>
      </c>
    </row>
    <row r="76" spans="1:5" s="5" customFormat="1" x14ac:dyDescent="0.25">
      <c r="A76" s="22">
        <v>44784</v>
      </c>
      <c r="B76" s="23" t="s">
        <v>728</v>
      </c>
      <c r="C76" s="23" t="s">
        <v>3</v>
      </c>
      <c r="D76" s="23" t="s">
        <v>4</v>
      </c>
      <c r="E76" s="24">
        <v>3540</v>
      </c>
    </row>
    <row r="77" spans="1:5" s="5" customFormat="1" x14ac:dyDescent="0.25">
      <c r="A77" s="22">
        <v>44784</v>
      </c>
      <c r="B77" s="23" t="s">
        <v>726</v>
      </c>
      <c r="C77" s="23" t="s">
        <v>3</v>
      </c>
      <c r="D77" s="23" t="s">
        <v>4</v>
      </c>
      <c r="E77" s="24">
        <v>3600</v>
      </c>
    </row>
    <row r="78" spans="1:5" x14ac:dyDescent="0.25">
      <c r="A78" s="22">
        <v>44784</v>
      </c>
      <c r="B78" s="23" t="s">
        <v>729</v>
      </c>
      <c r="C78" s="23" t="s">
        <v>3</v>
      </c>
      <c r="D78" s="23" t="s">
        <v>4</v>
      </c>
      <c r="E78" s="24">
        <v>4130</v>
      </c>
    </row>
    <row r="79" spans="1:5" s="5" customFormat="1" x14ac:dyDescent="0.25">
      <c r="A79" s="22">
        <v>44784</v>
      </c>
      <c r="B79" s="23" t="s">
        <v>730</v>
      </c>
      <c r="C79" s="23" t="s">
        <v>3</v>
      </c>
      <c r="D79" s="23" t="s">
        <v>4</v>
      </c>
      <c r="E79" s="24">
        <v>4080</v>
      </c>
    </row>
    <row r="80" spans="1:5" s="5" customFormat="1" x14ac:dyDescent="0.25">
      <c r="A80" s="22">
        <v>44784</v>
      </c>
      <c r="B80" s="23" t="s">
        <v>731</v>
      </c>
      <c r="C80" s="23" t="s">
        <v>3</v>
      </c>
      <c r="D80" s="23" t="s">
        <v>4</v>
      </c>
      <c r="E80" s="24">
        <v>3660</v>
      </c>
    </row>
    <row r="81" spans="1:5" s="5" customFormat="1" x14ac:dyDescent="0.25">
      <c r="A81" s="22">
        <v>44784</v>
      </c>
      <c r="B81" s="23"/>
      <c r="C81" s="23" t="s">
        <v>3</v>
      </c>
      <c r="D81" s="23" t="s">
        <v>4</v>
      </c>
      <c r="E81" s="24">
        <v>14000</v>
      </c>
    </row>
    <row r="82" spans="1:5" s="5" customFormat="1" x14ac:dyDescent="0.25">
      <c r="A82" s="22">
        <v>44784</v>
      </c>
      <c r="B82" s="23"/>
      <c r="C82" s="23" t="s">
        <v>3</v>
      </c>
      <c r="D82" s="23" t="s">
        <v>4</v>
      </c>
      <c r="E82" s="24">
        <v>15001</v>
      </c>
    </row>
    <row r="83" spans="1:5" x14ac:dyDescent="0.25">
      <c r="A83" s="22">
        <v>44802</v>
      </c>
      <c r="B83" s="23" t="s">
        <v>732</v>
      </c>
      <c r="C83" s="23" t="s">
        <v>3</v>
      </c>
      <c r="D83" s="23" t="s">
        <v>4</v>
      </c>
      <c r="E83" s="24">
        <v>2600</v>
      </c>
    </row>
    <row r="84" spans="1:5" s="5" customFormat="1" x14ac:dyDescent="0.25">
      <c r="A84" s="22">
        <v>44802</v>
      </c>
      <c r="B84" s="23" t="s">
        <v>733</v>
      </c>
      <c r="C84" s="23" t="s">
        <v>3</v>
      </c>
      <c r="D84" s="23" t="s">
        <v>4</v>
      </c>
      <c r="E84" s="24">
        <v>4020</v>
      </c>
    </row>
    <row r="85" spans="1:5" s="5" customFormat="1" x14ac:dyDescent="0.25">
      <c r="A85" s="22">
        <v>44811</v>
      </c>
      <c r="B85" s="23" t="s">
        <v>760</v>
      </c>
      <c r="C85" s="23" t="s">
        <v>3</v>
      </c>
      <c r="D85" s="23" t="s">
        <v>4</v>
      </c>
      <c r="E85" s="24">
        <v>2400</v>
      </c>
    </row>
    <row r="86" spans="1:5" x14ac:dyDescent="0.25">
      <c r="A86" s="22">
        <v>44811</v>
      </c>
      <c r="B86" s="23" t="s">
        <v>761</v>
      </c>
      <c r="C86" s="23" t="s">
        <v>3</v>
      </c>
      <c r="D86" s="23" t="s">
        <v>4</v>
      </c>
      <c r="E86" s="24">
        <v>3000</v>
      </c>
    </row>
    <row r="87" spans="1:5" s="5" customFormat="1" x14ac:dyDescent="0.25">
      <c r="A87" s="22">
        <v>44816</v>
      </c>
      <c r="B87" s="23" t="s">
        <v>762</v>
      </c>
      <c r="C87" s="23" t="s">
        <v>3</v>
      </c>
      <c r="D87" s="23" t="s">
        <v>4</v>
      </c>
      <c r="E87" s="24">
        <v>3600</v>
      </c>
    </row>
    <row r="88" spans="1:5" s="5" customFormat="1" x14ac:dyDescent="0.25">
      <c r="A88" s="22">
        <v>44816</v>
      </c>
      <c r="B88" s="23" t="s">
        <v>763</v>
      </c>
      <c r="C88" s="23" t="s">
        <v>3</v>
      </c>
      <c r="D88" s="23" t="s">
        <v>4</v>
      </c>
      <c r="E88" s="24">
        <v>1820</v>
      </c>
    </row>
    <row r="89" spans="1:5" s="5" customFormat="1" x14ac:dyDescent="0.25">
      <c r="A89" s="22">
        <v>44819</v>
      </c>
      <c r="B89" s="23" t="s">
        <v>764</v>
      </c>
      <c r="C89" s="23" t="s">
        <v>3</v>
      </c>
      <c r="D89" s="23" t="s">
        <v>4</v>
      </c>
      <c r="E89" s="24">
        <v>15501</v>
      </c>
    </row>
    <row r="90" spans="1:5" x14ac:dyDescent="0.25">
      <c r="A90" s="22">
        <v>44819</v>
      </c>
      <c r="B90" s="23" t="s">
        <v>765</v>
      </c>
      <c r="C90" s="23" t="s">
        <v>3</v>
      </c>
      <c r="D90" s="23" t="s">
        <v>4</v>
      </c>
      <c r="E90" s="24">
        <v>4020</v>
      </c>
    </row>
    <row r="91" spans="1:5" s="5" customFormat="1" x14ac:dyDescent="0.25">
      <c r="A91" s="22">
        <v>44827</v>
      </c>
      <c r="B91" s="23" t="s">
        <v>766</v>
      </c>
      <c r="C91" s="23" t="s">
        <v>3</v>
      </c>
      <c r="D91" s="23" t="s">
        <v>4</v>
      </c>
      <c r="E91" s="24">
        <v>3480</v>
      </c>
    </row>
    <row r="92" spans="1:5" s="5" customFormat="1" x14ac:dyDescent="0.25">
      <c r="A92" s="22">
        <v>44827</v>
      </c>
      <c r="B92" s="23" t="s">
        <v>767</v>
      </c>
      <c r="C92" s="23" t="s">
        <v>3</v>
      </c>
      <c r="D92" s="23" t="s">
        <v>4</v>
      </c>
      <c r="E92" s="24">
        <v>4080</v>
      </c>
    </row>
    <row r="93" spans="1:5" x14ac:dyDescent="0.25">
      <c r="A93" s="22">
        <v>44827</v>
      </c>
      <c r="B93" s="23" t="s">
        <v>768</v>
      </c>
      <c r="C93" s="23" t="s">
        <v>3</v>
      </c>
      <c r="D93" s="23" t="s">
        <v>4</v>
      </c>
      <c r="E93" s="24">
        <v>2940</v>
      </c>
    </row>
    <row r="94" spans="1:5" s="5" customFormat="1" x14ac:dyDescent="0.25">
      <c r="A94" s="22">
        <v>44832</v>
      </c>
      <c r="B94" s="23" t="s">
        <v>769</v>
      </c>
      <c r="C94" s="23" t="s">
        <v>3</v>
      </c>
      <c r="D94" s="23" t="s">
        <v>4</v>
      </c>
      <c r="E94" s="24">
        <v>4200</v>
      </c>
    </row>
    <row r="95" spans="1:5" x14ac:dyDescent="0.25">
      <c r="A95" s="22">
        <v>44816</v>
      </c>
      <c r="B95" s="23">
        <v>1110</v>
      </c>
      <c r="C95" s="23" t="s">
        <v>771</v>
      </c>
      <c r="D95" s="23" t="s">
        <v>772</v>
      </c>
      <c r="E95" s="24">
        <v>60000</v>
      </c>
    </row>
    <row r="96" spans="1:5" x14ac:dyDescent="0.25">
      <c r="A96" s="22">
        <v>44109</v>
      </c>
      <c r="B96" s="23">
        <v>10903</v>
      </c>
      <c r="C96" s="23" t="s">
        <v>46</v>
      </c>
      <c r="D96" s="23" t="s">
        <v>47</v>
      </c>
      <c r="E96" s="24">
        <v>33147</v>
      </c>
    </row>
    <row r="97" spans="1:5" s="5" customFormat="1" x14ac:dyDescent="0.25">
      <c r="A97" s="22">
        <v>44734</v>
      </c>
      <c r="B97" s="23">
        <v>151</v>
      </c>
      <c r="C97" s="23" t="s">
        <v>22</v>
      </c>
      <c r="D97" s="23" t="s">
        <v>23</v>
      </c>
      <c r="E97" s="24">
        <v>75000.800000000003</v>
      </c>
    </row>
    <row r="98" spans="1:5" s="5" customFormat="1" x14ac:dyDescent="0.25">
      <c r="A98" s="22">
        <v>44740</v>
      </c>
      <c r="B98" s="23">
        <v>150</v>
      </c>
      <c r="C98" s="23" t="s">
        <v>22</v>
      </c>
      <c r="D98" s="23" t="s">
        <v>24</v>
      </c>
      <c r="E98" s="24">
        <v>149900</v>
      </c>
    </row>
    <row r="99" spans="1:5" s="5" customFormat="1" x14ac:dyDescent="0.25">
      <c r="A99" s="22">
        <v>44740</v>
      </c>
      <c r="B99" s="23">
        <v>153</v>
      </c>
      <c r="C99" s="23" t="s">
        <v>22</v>
      </c>
      <c r="D99" s="23" t="s">
        <v>24</v>
      </c>
      <c r="E99" s="24">
        <v>52800</v>
      </c>
    </row>
    <row r="100" spans="1:5" s="5" customFormat="1" x14ac:dyDescent="0.25">
      <c r="A100" s="22">
        <v>44742</v>
      </c>
      <c r="B100" s="23">
        <v>152</v>
      </c>
      <c r="C100" s="23" t="s">
        <v>22</v>
      </c>
      <c r="D100" s="23" t="s">
        <v>24</v>
      </c>
      <c r="E100" s="24">
        <v>38200</v>
      </c>
    </row>
    <row r="101" spans="1:5" x14ac:dyDescent="0.25">
      <c r="A101" s="22">
        <v>44753</v>
      </c>
      <c r="B101" s="23">
        <v>154</v>
      </c>
      <c r="C101" s="23" t="s">
        <v>22</v>
      </c>
      <c r="D101" s="23" t="s">
        <v>24</v>
      </c>
      <c r="E101" s="24">
        <v>72500</v>
      </c>
    </row>
    <row r="102" spans="1:5" s="5" customFormat="1" x14ac:dyDescent="0.25">
      <c r="A102" s="22">
        <v>44767</v>
      </c>
      <c r="B102" s="23">
        <v>155</v>
      </c>
      <c r="C102" s="23" t="s">
        <v>22</v>
      </c>
      <c r="D102" s="23" t="s">
        <v>24</v>
      </c>
      <c r="E102" s="24">
        <v>83750</v>
      </c>
    </row>
    <row r="103" spans="1:5" s="5" customFormat="1" x14ac:dyDescent="0.25">
      <c r="A103" s="22">
        <v>44771</v>
      </c>
      <c r="B103" s="23">
        <v>156</v>
      </c>
      <c r="C103" s="23" t="s">
        <v>22</v>
      </c>
      <c r="D103" s="23" t="s">
        <v>25</v>
      </c>
      <c r="E103" s="24">
        <v>157176</v>
      </c>
    </row>
    <row r="104" spans="1:5" s="5" customFormat="1" x14ac:dyDescent="0.25">
      <c r="A104" s="22">
        <v>44771</v>
      </c>
      <c r="B104" s="23">
        <v>157</v>
      </c>
      <c r="C104" s="23" t="s">
        <v>22</v>
      </c>
      <c r="D104" s="23" t="s">
        <v>25</v>
      </c>
      <c r="E104" s="24">
        <v>163341.5</v>
      </c>
    </row>
    <row r="105" spans="1:5" s="5" customFormat="1" x14ac:dyDescent="0.25">
      <c r="A105" s="22">
        <v>44771</v>
      </c>
      <c r="B105" s="23">
        <v>158</v>
      </c>
      <c r="C105" s="23" t="s">
        <v>22</v>
      </c>
      <c r="D105" s="23" t="s">
        <v>24</v>
      </c>
      <c r="E105" s="24">
        <v>36250</v>
      </c>
    </row>
    <row r="106" spans="1:5" s="5" customFormat="1" x14ac:dyDescent="0.25">
      <c r="A106" s="22">
        <v>44811</v>
      </c>
      <c r="B106" s="23">
        <v>157</v>
      </c>
      <c r="C106" s="23" t="s">
        <v>22</v>
      </c>
      <c r="D106" s="23" t="s">
        <v>25</v>
      </c>
      <c r="E106" s="24">
        <v>163341.5</v>
      </c>
    </row>
    <row r="107" spans="1:5" s="5" customFormat="1" x14ac:dyDescent="0.25">
      <c r="A107" s="22">
        <v>44165</v>
      </c>
      <c r="B107" s="23">
        <v>1</v>
      </c>
      <c r="C107" s="23" t="s">
        <v>48</v>
      </c>
      <c r="D107" s="23" t="s">
        <v>50</v>
      </c>
      <c r="E107" s="24">
        <v>37170</v>
      </c>
    </row>
    <row r="108" spans="1:5" s="5" customFormat="1" x14ac:dyDescent="0.25">
      <c r="A108" s="22">
        <v>44165</v>
      </c>
      <c r="B108" s="23">
        <v>30</v>
      </c>
      <c r="C108" s="23" t="s">
        <v>48</v>
      </c>
      <c r="D108" s="23" t="s">
        <v>49</v>
      </c>
      <c r="E108" s="24">
        <v>12124.5</v>
      </c>
    </row>
    <row r="109" spans="1:5" s="5" customFormat="1" x14ac:dyDescent="0.25">
      <c r="A109" s="22">
        <v>44169</v>
      </c>
      <c r="B109" s="23">
        <v>32</v>
      </c>
      <c r="C109" s="23" t="s">
        <v>48</v>
      </c>
      <c r="D109" s="23" t="s">
        <v>51</v>
      </c>
      <c r="E109" s="24">
        <v>147500</v>
      </c>
    </row>
    <row r="110" spans="1:5" s="5" customFormat="1" x14ac:dyDescent="0.25">
      <c r="A110" s="22">
        <v>44554</v>
      </c>
      <c r="B110" s="23">
        <v>591</v>
      </c>
      <c r="C110" s="23" t="s">
        <v>54</v>
      </c>
      <c r="D110" s="23" t="s">
        <v>55</v>
      </c>
      <c r="E110" s="24">
        <v>31431.07</v>
      </c>
    </row>
    <row r="111" spans="1:5" x14ac:dyDescent="0.25">
      <c r="A111" s="22">
        <v>44834</v>
      </c>
      <c r="B111" s="23">
        <v>6692</v>
      </c>
      <c r="C111" s="23" t="s">
        <v>54</v>
      </c>
      <c r="D111" s="23" t="s">
        <v>55</v>
      </c>
      <c r="E111" s="24">
        <v>69000</v>
      </c>
    </row>
    <row r="112" spans="1:5" s="5" customFormat="1" x14ac:dyDescent="0.25">
      <c r="A112" s="22">
        <v>44462</v>
      </c>
      <c r="B112" s="23">
        <v>8204</v>
      </c>
      <c r="C112" s="23" t="s">
        <v>26</v>
      </c>
      <c r="D112" s="23" t="s">
        <v>27</v>
      </c>
      <c r="E112" s="24">
        <v>107750</v>
      </c>
    </row>
    <row r="113" spans="1:5" x14ac:dyDescent="0.25">
      <c r="A113" s="22">
        <v>44485</v>
      </c>
      <c r="B113" s="23">
        <v>8241</v>
      </c>
      <c r="C113" s="23" t="s">
        <v>26</v>
      </c>
      <c r="D113" s="23" t="s">
        <v>28</v>
      </c>
      <c r="E113" s="24">
        <v>47200</v>
      </c>
    </row>
    <row r="114" spans="1:5" s="5" customFormat="1" x14ac:dyDescent="0.25">
      <c r="A114" s="22">
        <v>44490</v>
      </c>
      <c r="B114" s="23">
        <v>8255</v>
      </c>
      <c r="C114" s="23" t="s">
        <v>26</v>
      </c>
      <c r="D114" s="23" t="s">
        <v>29</v>
      </c>
      <c r="E114" s="24">
        <v>97500</v>
      </c>
    </row>
    <row r="115" spans="1:5" x14ac:dyDescent="0.25">
      <c r="A115" s="22">
        <v>44511</v>
      </c>
      <c r="B115" s="23">
        <v>8268</v>
      </c>
      <c r="C115" s="23" t="s">
        <v>26</v>
      </c>
      <c r="D115" s="23" t="s">
        <v>30</v>
      </c>
      <c r="E115" s="24">
        <v>70000</v>
      </c>
    </row>
    <row r="116" spans="1:5" s="5" customFormat="1" x14ac:dyDescent="0.25">
      <c r="A116" s="22">
        <v>44512</v>
      </c>
      <c r="B116" s="23">
        <v>8282</v>
      </c>
      <c r="C116" s="23" t="s">
        <v>26</v>
      </c>
      <c r="D116" s="23" t="s">
        <v>30</v>
      </c>
      <c r="E116" s="24">
        <v>70000</v>
      </c>
    </row>
    <row r="117" spans="1:5" s="5" customFormat="1" x14ac:dyDescent="0.25">
      <c r="A117" s="22">
        <v>44538</v>
      </c>
      <c r="B117" s="23">
        <v>8328</v>
      </c>
      <c r="C117" s="23" t="s">
        <v>26</v>
      </c>
      <c r="D117" s="23" t="s">
        <v>30</v>
      </c>
      <c r="E117" s="24">
        <v>87750</v>
      </c>
    </row>
    <row r="118" spans="1:5" x14ac:dyDescent="0.25">
      <c r="A118" s="22">
        <v>44539</v>
      </c>
      <c r="B118" s="23">
        <v>8341</v>
      </c>
      <c r="C118" s="23" t="s">
        <v>26</v>
      </c>
      <c r="D118" s="23" t="s">
        <v>31</v>
      </c>
      <c r="E118" s="24">
        <v>110000</v>
      </c>
    </row>
    <row r="119" spans="1:5" s="5" customFormat="1" x14ac:dyDescent="0.25">
      <c r="A119" s="22">
        <v>44547</v>
      </c>
      <c r="B119" s="23">
        <v>8356</v>
      </c>
      <c r="C119" s="23" t="s">
        <v>26</v>
      </c>
      <c r="D119" s="23" t="s">
        <v>32</v>
      </c>
      <c r="E119" s="24">
        <v>98600</v>
      </c>
    </row>
    <row r="120" spans="1:5" s="5" customFormat="1" x14ac:dyDescent="0.25">
      <c r="A120" s="22">
        <v>44565</v>
      </c>
      <c r="B120" s="23">
        <v>8378</v>
      </c>
      <c r="C120" s="23" t="s">
        <v>26</v>
      </c>
      <c r="D120" s="23" t="s">
        <v>32</v>
      </c>
      <c r="E120" s="24">
        <v>125300</v>
      </c>
    </row>
    <row r="121" spans="1:5" s="5" customFormat="1" x14ac:dyDescent="0.25">
      <c r="A121" s="22">
        <v>44566</v>
      </c>
      <c r="B121" s="23">
        <v>8404</v>
      </c>
      <c r="C121" s="23" t="s">
        <v>26</v>
      </c>
      <c r="D121" s="23" t="s">
        <v>24</v>
      </c>
      <c r="E121" s="24">
        <v>78000</v>
      </c>
    </row>
    <row r="122" spans="1:5" s="5" customFormat="1" x14ac:dyDescent="0.25">
      <c r="A122" s="22">
        <v>44623</v>
      </c>
      <c r="B122" s="23">
        <v>8393</v>
      </c>
      <c r="C122" s="23" t="s">
        <v>26</v>
      </c>
      <c r="D122" s="23" t="s">
        <v>24</v>
      </c>
      <c r="E122" s="24">
        <v>128500</v>
      </c>
    </row>
    <row r="123" spans="1:5" s="5" customFormat="1" x14ac:dyDescent="0.25">
      <c r="A123" s="22">
        <v>44781</v>
      </c>
      <c r="B123" s="23">
        <v>8575</v>
      </c>
      <c r="C123" s="23" t="s">
        <v>26</v>
      </c>
      <c r="D123" s="23" t="s">
        <v>24</v>
      </c>
      <c r="E123" s="24">
        <v>82500</v>
      </c>
    </row>
    <row r="124" spans="1:5" s="5" customFormat="1" x14ac:dyDescent="0.25">
      <c r="A124" s="22">
        <v>44802</v>
      </c>
      <c r="B124" s="23">
        <v>204</v>
      </c>
      <c r="C124" s="23" t="s">
        <v>735</v>
      </c>
      <c r="D124" s="23" t="s">
        <v>734</v>
      </c>
      <c r="E124" s="24">
        <v>248421.86</v>
      </c>
    </row>
    <row r="125" spans="1:5" s="5" customFormat="1" x14ac:dyDescent="0.25">
      <c r="A125" s="22">
        <v>43642</v>
      </c>
      <c r="B125" s="23">
        <v>2</v>
      </c>
      <c r="C125" s="23" t="s">
        <v>45</v>
      </c>
      <c r="D125" s="23" t="s">
        <v>44</v>
      </c>
      <c r="E125" s="24">
        <v>249888.85</v>
      </c>
    </row>
    <row r="126" spans="1:5" x14ac:dyDescent="0.25">
      <c r="A126" s="22">
        <v>43649</v>
      </c>
      <c r="B126" s="23">
        <v>3</v>
      </c>
      <c r="C126" s="23" t="s">
        <v>45</v>
      </c>
      <c r="D126" s="23" t="s">
        <v>44</v>
      </c>
      <c r="E126" s="24">
        <v>43500</v>
      </c>
    </row>
    <row r="127" spans="1:5" s="5" customFormat="1" x14ac:dyDescent="0.25">
      <c r="A127" s="22">
        <v>44369</v>
      </c>
      <c r="B127" s="23">
        <v>72</v>
      </c>
      <c r="C127" s="23" t="s">
        <v>52</v>
      </c>
      <c r="D127" s="23" t="s">
        <v>53</v>
      </c>
      <c r="E127" s="24">
        <v>28744.799999999999</v>
      </c>
    </row>
    <row r="128" spans="1:5" s="7" customFormat="1" x14ac:dyDescent="0.25">
      <c r="A128" s="22">
        <v>44369</v>
      </c>
      <c r="B128" s="23">
        <v>73</v>
      </c>
      <c r="C128" s="23" t="s">
        <v>52</v>
      </c>
      <c r="D128" s="23" t="s">
        <v>53</v>
      </c>
      <c r="E128" s="24">
        <v>28744.799999999999</v>
      </c>
    </row>
    <row r="129" spans="1:5" s="5" customFormat="1" x14ac:dyDescent="0.25">
      <c r="A129" s="22">
        <v>44473</v>
      </c>
      <c r="B129" s="23">
        <v>377</v>
      </c>
      <c r="C129" s="23" t="s">
        <v>52</v>
      </c>
      <c r="D129" s="23" t="s">
        <v>53</v>
      </c>
      <c r="E129" s="24">
        <v>131318.07</v>
      </c>
    </row>
    <row r="130" spans="1:5" s="5" customFormat="1" x14ac:dyDescent="0.25">
      <c r="A130" s="22">
        <v>44601</v>
      </c>
      <c r="B130" s="23">
        <v>651</v>
      </c>
      <c r="C130" s="23" t="s">
        <v>52</v>
      </c>
      <c r="D130" s="23" t="s">
        <v>53</v>
      </c>
      <c r="E130" s="24">
        <v>62862.14</v>
      </c>
    </row>
    <row r="131" spans="1:5" s="5" customFormat="1" x14ac:dyDescent="0.25">
      <c r="A131" s="22">
        <v>43864</v>
      </c>
      <c r="B131" s="23">
        <v>503</v>
      </c>
      <c r="C131" s="23" t="s">
        <v>62</v>
      </c>
      <c r="D131" s="23" t="s">
        <v>63</v>
      </c>
      <c r="E131" s="24">
        <v>23800</v>
      </c>
    </row>
    <row r="132" spans="1:5" s="5" customFormat="1" x14ac:dyDescent="0.25">
      <c r="A132" s="22">
        <v>43868</v>
      </c>
      <c r="B132" s="23">
        <v>501</v>
      </c>
      <c r="C132" s="23" t="s">
        <v>62</v>
      </c>
      <c r="D132" s="23" t="s">
        <v>64</v>
      </c>
      <c r="E132" s="24">
        <v>48000</v>
      </c>
    </row>
    <row r="133" spans="1:5" s="5" customFormat="1" x14ac:dyDescent="0.25">
      <c r="A133" s="22">
        <v>43871</v>
      </c>
      <c r="B133" s="23">
        <v>502</v>
      </c>
      <c r="C133" s="23" t="s">
        <v>62</v>
      </c>
      <c r="D133" s="23" t="s">
        <v>65</v>
      </c>
      <c r="E133" s="24">
        <v>65000</v>
      </c>
    </row>
    <row r="134" spans="1:5" s="5" customFormat="1" x14ac:dyDescent="0.25">
      <c r="A134" s="22">
        <v>43872</v>
      </c>
      <c r="B134" s="23">
        <v>504</v>
      </c>
      <c r="C134" s="23" t="s">
        <v>62</v>
      </c>
      <c r="D134" s="23" t="s">
        <v>66</v>
      </c>
      <c r="E134" s="24">
        <v>133750</v>
      </c>
    </row>
    <row r="135" spans="1:5" s="5" customFormat="1" x14ac:dyDescent="0.25">
      <c r="A135" s="22">
        <v>43879</v>
      </c>
      <c r="B135" s="23">
        <v>508</v>
      </c>
      <c r="C135" s="23" t="s">
        <v>62</v>
      </c>
      <c r="D135" s="23" t="s">
        <v>67</v>
      </c>
      <c r="E135" s="24">
        <v>57750</v>
      </c>
    </row>
    <row r="136" spans="1:5" s="5" customFormat="1" x14ac:dyDescent="0.25">
      <c r="A136" s="22">
        <v>43880</v>
      </c>
      <c r="B136" s="23">
        <v>507</v>
      </c>
      <c r="C136" s="23" t="s">
        <v>62</v>
      </c>
      <c r="D136" s="23" t="s">
        <v>66</v>
      </c>
      <c r="E136" s="24">
        <v>104000</v>
      </c>
    </row>
    <row r="137" spans="1:5" s="5" customFormat="1" x14ac:dyDescent="0.25">
      <c r="A137" s="22">
        <v>43887</v>
      </c>
      <c r="B137" s="23">
        <v>509</v>
      </c>
      <c r="C137" s="23" t="s">
        <v>62</v>
      </c>
      <c r="D137" s="23" t="s">
        <v>66</v>
      </c>
      <c r="E137" s="24">
        <v>145250</v>
      </c>
    </row>
    <row r="138" spans="1:5" s="5" customFormat="1" x14ac:dyDescent="0.25">
      <c r="A138" s="22">
        <v>43892</v>
      </c>
      <c r="B138" s="23">
        <v>233925</v>
      </c>
      <c r="C138" s="23" t="s">
        <v>62</v>
      </c>
      <c r="D138" s="23" t="s">
        <v>66</v>
      </c>
      <c r="E138" s="24">
        <v>107000</v>
      </c>
    </row>
    <row r="139" spans="1:5" s="5" customFormat="1" x14ac:dyDescent="0.25">
      <c r="A139" s="22">
        <v>43901</v>
      </c>
      <c r="B139" s="23">
        <v>510</v>
      </c>
      <c r="C139" s="23" t="s">
        <v>62</v>
      </c>
      <c r="D139" s="23" t="s">
        <v>68</v>
      </c>
      <c r="E139" s="24">
        <v>82500</v>
      </c>
    </row>
    <row r="140" spans="1:5" s="5" customFormat="1" x14ac:dyDescent="0.25">
      <c r="A140" s="22">
        <v>43928</v>
      </c>
      <c r="B140" s="23">
        <v>512</v>
      </c>
      <c r="C140" s="23" t="s">
        <v>62</v>
      </c>
      <c r="D140" s="23" t="s">
        <v>69</v>
      </c>
      <c r="E140" s="24">
        <v>143100</v>
      </c>
    </row>
    <row r="141" spans="1:5" s="5" customFormat="1" x14ac:dyDescent="0.25">
      <c r="A141" s="22">
        <v>43930</v>
      </c>
      <c r="B141" s="23">
        <v>510</v>
      </c>
      <c r="C141" s="23" t="s">
        <v>62</v>
      </c>
      <c r="D141" s="23" t="s">
        <v>64</v>
      </c>
      <c r="E141" s="24">
        <v>120700</v>
      </c>
    </row>
    <row r="142" spans="1:5" s="5" customFormat="1" x14ac:dyDescent="0.25">
      <c r="A142" s="22">
        <v>43935</v>
      </c>
      <c r="B142" s="23">
        <v>513</v>
      </c>
      <c r="C142" s="23" t="s">
        <v>62</v>
      </c>
      <c r="D142" s="23" t="s">
        <v>70</v>
      </c>
      <c r="E142" s="24">
        <v>99500</v>
      </c>
    </row>
    <row r="143" spans="1:5" s="5" customFormat="1" x14ac:dyDescent="0.25">
      <c r="A143" s="22">
        <v>43942</v>
      </c>
      <c r="B143" s="23">
        <v>514</v>
      </c>
      <c r="C143" s="23" t="s">
        <v>62</v>
      </c>
      <c r="D143" s="23" t="s">
        <v>70</v>
      </c>
      <c r="E143" s="24">
        <v>108000</v>
      </c>
    </row>
    <row r="144" spans="1:5" s="5" customFormat="1" x14ac:dyDescent="0.25">
      <c r="A144" s="22">
        <v>43992</v>
      </c>
      <c r="B144" s="23">
        <v>515</v>
      </c>
      <c r="C144" s="23" t="s">
        <v>62</v>
      </c>
      <c r="D144" s="23" t="s">
        <v>71</v>
      </c>
      <c r="E144" s="24">
        <v>47000</v>
      </c>
    </row>
    <row r="145" spans="1:5" s="5" customFormat="1" x14ac:dyDescent="0.25">
      <c r="A145" s="22">
        <v>43998</v>
      </c>
      <c r="B145" s="23">
        <v>516</v>
      </c>
      <c r="C145" s="23" t="s">
        <v>62</v>
      </c>
      <c r="D145" s="23" t="s">
        <v>64</v>
      </c>
      <c r="E145" s="24">
        <v>120800</v>
      </c>
    </row>
    <row r="146" spans="1:5" s="5" customFormat="1" x14ac:dyDescent="0.25">
      <c r="A146" s="22">
        <v>44005</v>
      </c>
      <c r="B146" s="23">
        <v>520</v>
      </c>
      <c r="C146" s="23" t="s">
        <v>62</v>
      </c>
      <c r="D146" s="23" t="s">
        <v>24</v>
      </c>
      <c r="E146" s="24">
        <v>133000</v>
      </c>
    </row>
    <row r="147" spans="1:5" s="5" customFormat="1" x14ac:dyDescent="0.25">
      <c r="A147" s="22">
        <v>44008</v>
      </c>
      <c r="B147" s="23">
        <v>518</v>
      </c>
      <c r="C147" s="23" t="s">
        <v>62</v>
      </c>
      <c r="D147" s="23" t="s">
        <v>72</v>
      </c>
      <c r="E147" s="24">
        <v>20000</v>
      </c>
    </row>
    <row r="148" spans="1:5" s="5" customFormat="1" x14ac:dyDescent="0.25">
      <c r="A148" s="22">
        <v>44008</v>
      </c>
      <c r="B148" s="23">
        <v>519</v>
      </c>
      <c r="C148" s="23" t="s">
        <v>62</v>
      </c>
      <c r="D148" s="23" t="s">
        <v>64</v>
      </c>
      <c r="E148" s="24">
        <v>53000</v>
      </c>
    </row>
    <row r="149" spans="1:5" s="5" customFormat="1" x14ac:dyDescent="0.25">
      <c r="A149" s="22">
        <v>44706</v>
      </c>
      <c r="B149" s="23">
        <v>10</v>
      </c>
      <c r="C149" s="23" t="s">
        <v>92</v>
      </c>
      <c r="D149" s="23" t="s">
        <v>24</v>
      </c>
      <c r="E149" s="24">
        <v>135697.5</v>
      </c>
    </row>
    <row r="150" spans="1:5" s="5" customFormat="1" x14ac:dyDescent="0.25">
      <c r="A150" s="22">
        <v>44706</v>
      </c>
      <c r="B150" s="23">
        <v>19</v>
      </c>
      <c r="C150" s="23" t="s">
        <v>92</v>
      </c>
      <c r="D150" s="23" t="s">
        <v>24</v>
      </c>
      <c r="E150" s="24">
        <v>48669.81</v>
      </c>
    </row>
    <row r="151" spans="1:5" s="5" customFormat="1" x14ac:dyDescent="0.25">
      <c r="A151" s="22">
        <v>44706</v>
      </c>
      <c r="B151" s="23">
        <v>21</v>
      </c>
      <c r="C151" s="23" t="s">
        <v>92</v>
      </c>
      <c r="D151" s="23" t="s">
        <v>25</v>
      </c>
      <c r="E151" s="24">
        <v>155783.6</v>
      </c>
    </row>
    <row r="152" spans="1:5" s="5" customFormat="1" x14ac:dyDescent="0.25">
      <c r="A152" s="22">
        <v>44706</v>
      </c>
      <c r="B152" s="23">
        <v>25</v>
      </c>
      <c r="C152" s="23" t="s">
        <v>92</v>
      </c>
      <c r="D152" s="23" t="s">
        <v>24</v>
      </c>
      <c r="E152" s="24">
        <v>154000</v>
      </c>
    </row>
    <row r="153" spans="1:5" s="5" customFormat="1" x14ac:dyDescent="0.25">
      <c r="A153" s="22">
        <v>44706</v>
      </c>
      <c r="B153" s="23">
        <v>32</v>
      </c>
      <c r="C153" s="23" t="s">
        <v>92</v>
      </c>
      <c r="D153" s="23" t="s">
        <v>24</v>
      </c>
      <c r="E153" s="24">
        <v>114000</v>
      </c>
    </row>
    <row r="154" spans="1:5" s="5" customFormat="1" x14ac:dyDescent="0.25">
      <c r="A154" s="22">
        <v>44719</v>
      </c>
      <c r="B154" s="23">
        <v>15</v>
      </c>
      <c r="C154" s="23" t="s">
        <v>92</v>
      </c>
      <c r="D154" s="23" t="s">
        <v>24</v>
      </c>
      <c r="E154" s="24">
        <v>32425</v>
      </c>
    </row>
    <row r="155" spans="1:5" s="5" customFormat="1" x14ac:dyDescent="0.25">
      <c r="A155" s="22">
        <v>44719</v>
      </c>
      <c r="B155" s="23">
        <v>17</v>
      </c>
      <c r="C155" s="23" t="s">
        <v>92</v>
      </c>
      <c r="D155" s="23" t="s">
        <v>24</v>
      </c>
      <c r="E155" s="24">
        <v>154896</v>
      </c>
    </row>
    <row r="156" spans="1:5" s="5" customFormat="1" x14ac:dyDescent="0.25">
      <c r="A156" s="22">
        <v>44719</v>
      </c>
      <c r="B156" s="23">
        <v>19</v>
      </c>
      <c r="C156" s="23" t="s">
        <v>92</v>
      </c>
      <c r="D156" s="23" t="s">
        <v>25</v>
      </c>
      <c r="E156" s="24">
        <v>2121.88</v>
      </c>
    </row>
    <row r="157" spans="1:5" s="5" customFormat="1" x14ac:dyDescent="0.25">
      <c r="A157" s="22">
        <v>44721</v>
      </c>
      <c r="B157" s="23">
        <v>12</v>
      </c>
      <c r="C157" s="23" t="s">
        <v>92</v>
      </c>
      <c r="D157" s="23" t="s">
        <v>24</v>
      </c>
      <c r="E157" s="24">
        <v>7989.38</v>
      </c>
    </row>
    <row r="158" spans="1:5" s="5" customFormat="1" x14ac:dyDescent="0.25">
      <c r="A158" s="22">
        <v>44722</v>
      </c>
      <c r="B158" s="23">
        <v>11</v>
      </c>
      <c r="C158" s="23" t="s">
        <v>92</v>
      </c>
      <c r="D158" s="23" t="s">
        <v>24</v>
      </c>
      <c r="E158" s="24">
        <v>129080</v>
      </c>
    </row>
    <row r="159" spans="1:5" s="5" customFormat="1" x14ac:dyDescent="0.25">
      <c r="A159" s="22">
        <v>44722</v>
      </c>
      <c r="B159" s="23">
        <v>14</v>
      </c>
      <c r="C159" s="23" t="s">
        <v>92</v>
      </c>
      <c r="D159" s="23" t="s">
        <v>24</v>
      </c>
      <c r="E159" s="24">
        <v>41332</v>
      </c>
    </row>
    <row r="160" spans="1:5" s="5" customFormat="1" x14ac:dyDescent="0.25">
      <c r="A160" s="22">
        <v>44753</v>
      </c>
      <c r="B160" s="23">
        <v>20</v>
      </c>
      <c r="C160" s="23" t="s">
        <v>92</v>
      </c>
      <c r="D160" s="23" t="s">
        <v>24</v>
      </c>
      <c r="E160" s="24">
        <v>48000</v>
      </c>
    </row>
    <row r="161" spans="1:5" s="5" customFormat="1" x14ac:dyDescent="0.25">
      <c r="A161" s="22">
        <v>44756</v>
      </c>
      <c r="B161" s="23">
        <v>102</v>
      </c>
      <c r="C161" s="23" t="s">
        <v>92</v>
      </c>
      <c r="D161" s="23" t="s">
        <v>24</v>
      </c>
      <c r="E161" s="24">
        <v>109100</v>
      </c>
    </row>
    <row r="162" spans="1:5" s="5" customFormat="1" x14ac:dyDescent="0.25">
      <c r="A162" s="22">
        <v>44834</v>
      </c>
      <c r="B162" s="23">
        <v>117</v>
      </c>
      <c r="C162" s="23" t="s">
        <v>92</v>
      </c>
      <c r="D162" s="23" t="s">
        <v>24</v>
      </c>
      <c r="E162" s="24">
        <v>31800</v>
      </c>
    </row>
    <row r="163" spans="1:5" s="5" customFormat="1" x14ac:dyDescent="0.25">
      <c r="A163" s="22">
        <v>44834</v>
      </c>
      <c r="B163" s="23">
        <v>115</v>
      </c>
      <c r="C163" s="23" t="s">
        <v>92</v>
      </c>
      <c r="D163" s="23" t="s">
        <v>24</v>
      </c>
      <c r="E163" s="24">
        <v>20856</v>
      </c>
    </row>
    <row r="164" spans="1:5" s="5" customFormat="1" x14ac:dyDescent="0.25">
      <c r="A164" s="22">
        <v>44488</v>
      </c>
      <c r="B164" s="23">
        <v>38</v>
      </c>
      <c r="C164" s="23" t="s">
        <v>78</v>
      </c>
      <c r="D164" s="23" t="s">
        <v>81</v>
      </c>
      <c r="E164" s="24">
        <v>118100</v>
      </c>
    </row>
    <row r="165" spans="1:5" s="5" customFormat="1" x14ac:dyDescent="0.25">
      <c r="A165" s="22">
        <v>44491</v>
      </c>
      <c r="B165" s="23">
        <v>39</v>
      </c>
      <c r="C165" s="23" t="s">
        <v>78</v>
      </c>
      <c r="D165" s="23" t="s">
        <v>82</v>
      </c>
      <c r="E165" s="24">
        <v>43800</v>
      </c>
    </row>
    <row r="166" spans="1:5" s="5" customFormat="1" x14ac:dyDescent="0.25">
      <c r="A166" s="22">
        <v>44495</v>
      </c>
      <c r="B166" s="23">
        <v>40</v>
      </c>
      <c r="C166" s="23" t="s">
        <v>78</v>
      </c>
      <c r="D166" s="23" t="s">
        <v>70</v>
      </c>
      <c r="E166" s="24">
        <v>71000</v>
      </c>
    </row>
    <row r="167" spans="1:5" s="5" customFormat="1" x14ac:dyDescent="0.25">
      <c r="A167" s="22">
        <v>44495</v>
      </c>
      <c r="B167" s="23">
        <v>41</v>
      </c>
      <c r="C167" s="23" t="s">
        <v>78</v>
      </c>
      <c r="D167" s="23" t="s">
        <v>83</v>
      </c>
      <c r="E167" s="24">
        <v>60650</v>
      </c>
    </row>
    <row r="168" spans="1:5" s="5" customFormat="1" x14ac:dyDescent="0.25">
      <c r="A168" s="22">
        <v>44511</v>
      </c>
      <c r="B168" s="23">
        <v>42</v>
      </c>
      <c r="C168" s="23" t="s">
        <v>78</v>
      </c>
      <c r="D168" s="23" t="s">
        <v>83</v>
      </c>
      <c r="E168" s="24">
        <v>44750</v>
      </c>
    </row>
    <row r="169" spans="1:5" s="5" customFormat="1" x14ac:dyDescent="0.25">
      <c r="A169" s="22">
        <v>44511</v>
      </c>
      <c r="B169" s="23">
        <v>43</v>
      </c>
      <c r="C169" s="23" t="s">
        <v>78</v>
      </c>
      <c r="D169" s="23" t="s">
        <v>84</v>
      </c>
      <c r="E169" s="24">
        <v>52500</v>
      </c>
    </row>
    <row r="170" spans="1:5" s="5" customFormat="1" x14ac:dyDescent="0.25">
      <c r="A170" s="22">
        <v>44512</v>
      </c>
      <c r="B170" s="23">
        <v>45</v>
      </c>
      <c r="C170" s="23" t="s">
        <v>78</v>
      </c>
      <c r="D170" s="23" t="s">
        <v>70</v>
      </c>
      <c r="E170" s="24">
        <v>54450</v>
      </c>
    </row>
    <row r="171" spans="1:5" s="5" customFormat="1" x14ac:dyDescent="0.25">
      <c r="A171" s="22">
        <v>44512</v>
      </c>
      <c r="B171" s="23">
        <v>47</v>
      </c>
      <c r="C171" s="23" t="s">
        <v>78</v>
      </c>
      <c r="D171" s="23" t="s">
        <v>85</v>
      </c>
      <c r="E171" s="24">
        <v>23718</v>
      </c>
    </row>
    <row r="172" spans="1:5" s="5" customFormat="1" x14ac:dyDescent="0.25">
      <c r="A172" s="22">
        <v>44519</v>
      </c>
      <c r="B172" s="23">
        <v>46</v>
      </c>
      <c r="C172" s="23" t="s">
        <v>78</v>
      </c>
      <c r="D172" s="23" t="s">
        <v>35</v>
      </c>
      <c r="E172" s="24">
        <v>49800</v>
      </c>
    </row>
    <row r="173" spans="1:5" s="5" customFormat="1" x14ac:dyDescent="0.25">
      <c r="A173" s="22">
        <v>44529</v>
      </c>
      <c r="B173" s="23">
        <v>48</v>
      </c>
      <c r="C173" s="23" t="s">
        <v>78</v>
      </c>
      <c r="D173" s="23" t="s">
        <v>35</v>
      </c>
      <c r="E173" s="24">
        <v>104500</v>
      </c>
    </row>
    <row r="174" spans="1:5" s="5" customFormat="1" x14ac:dyDescent="0.25">
      <c r="A174" s="22">
        <v>44529</v>
      </c>
      <c r="B174" s="23">
        <v>49</v>
      </c>
      <c r="C174" s="23" t="s">
        <v>78</v>
      </c>
      <c r="D174" s="23" t="s">
        <v>87</v>
      </c>
      <c r="E174" s="24">
        <v>98000</v>
      </c>
    </row>
    <row r="175" spans="1:5" x14ac:dyDescent="0.25">
      <c r="A175" s="22">
        <v>44529</v>
      </c>
      <c r="B175" s="23">
        <v>50</v>
      </c>
      <c r="C175" s="23" t="s">
        <v>78</v>
      </c>
      <c r="D175" s="23" t="s">
        <v>86</v>
      </c>
      <c r="E175" s="24">
        <v>90600</v>
      </c>
    </row>
    <row r="176" spans="1:5" s="5" customFormat="1" x14ac:dyDescent="0.25">
      <c r="A176" s="22">
        <v>44529</v>
      </c>
      <c r="B176" s="23">
        <v>51</v>
      </c>
      <c r="C176" s="23" t="s">
        <v>78</v>
      </c>
      <c r="D176" s="23" t="s">
        <v>70</v>
      </c>
      <c r="E176" s="24">
        <v>111000</v>
      </c>
    </row>
    <row r="177" spans="1:5" s="5" customFormat="1" x14ac:dyDescent="0.25">
      <c r="A177" s="22">
        <v>44538</v>
      </c>
      <c r="B177" s="23">
        <v>53</v>
      </c>
      <c r="C177" s="23" t="s">
        <v>78</v>
      </c>
      <c r="D177" s="23" t="s">
        <v>87</v>
      </c>
      <c r="E177" s="24">
        <v>118500</v>
      </c>
    </row>
    <row r="178" spans="1:5" x14ac:dyDescent="0.25">
      <c r="A178" s="22">
        <v>44547</v>
      </c>
      <c r="B178" s="23">
        <v>55</v>
      </c>
      <c r="C178" s="23" t="s">
        <v>78</v>
      </c>
      <c r="D178" s="23" t="s">
        <v>79</v>
      </c>
      <c r="E178" s="24">
        <v>15800</v>
      </c>
    </row>
    <row r="179" spans="1:5" s="8" customFormat="1" x14ac:dyDescent="0.25">
      <c r="A179" s="22">
        <v>44547</v>
      </c>
      <c r="B179" s="23">
        <v>56</v>
      </c>
      <c r="C179" s="23" t="s">
        <v>78</v>
      </c>
      <c r="D179" s="23" t="s">
        <v>88</v>
      </c>
      <c r="E179" s="24">
        <v>129100</v>
      </c>
    </row>
    <row r="180" spans="1:5" s="5" customFormat="1" x14ac:dyDescent="0.25">
      <c r="A180" s="22">
        <v>44550</v>
      </c>
      <c r="B180" s="23">
        <v>58</v>
      </c>
      <c r="C180" s="23" t="s">
        <v>78</v>
      </c>
      <c r="D180" s="23" t="s">
        <v>89</v>
      </c>
      <c r="E180" s="24">
        <v>24426</v>
      </c>
    </row>
    <row r="181" spans="1:5" s="5" customFormat="1" x14ac:dyDescent="0.25">
      <c r="A181" s="22">
        <v>44550</v>
      </c>
      <c r="B181" s="23">
        <v>60</v>
      </c>
      <c r="C181" s="23" t="s">
        <v>78</v>
      </c>
      <c r="D181" s="23" t="s">
        <v>90</v>
      </c>
      <c r="E181" s="24">
        <v>23128</v>
      </c>
    </row>
    <row r="182" spans="1:5" s="8" customFormat="1" x14ac:dyDescent="0.25">
      <c r="A182" s="22">
        <v>44554</v>
      </c>
      <c r="B182" s="23">
        <v>61</v>
      </c>
      <c r="C182" s="23" t="s">
        <v>78</v>
      </c>
      <c r="D182" s="23" t="s">
        <v>24</v>
      </c>
      <c r="E182" s="24">
        <v>71800</v>
      </c>
    </row>
    <row r="183" spans="1:5" x14ac:dyDescent="0.25">
      <c r="A183" s="22">
        <v>44557</v>
      </c>
      <c r="B183" s="23">
        <v>57</v>
      </c>
      <c r="C183" s="23" t="s">
        <v>78</v>
      </c>
      <c r="D183" s="23" t="s">
        <v>25</v>
      </c>
      <c r="E183" s="24">
        <v>113575</v>
      </c>
    </row>
    <row r="184" spans="1:5" s="5" customFormat="1" x14ac:dyDescent="0.25">
      <c r="A184" s="22">
        <v>44557</v>
      </c>
      <c r="B184" s="23">
        <v>62</v>
      </c>
      <c r="C184" s="23" t="s">
        <v>78</v>
      </c>
      <c r="D184" s="23" t="s">
        <v>24</v>
      </c>
      <c r="E184" s="24">
        <v>128700</v>
      </c>
    </row>
    <row r="185" spans="1:5" s="5" customFormat="1" x14ac:dyDescent="0.25">
      <c r="A185" s="22">
        <v>44557</v>
      </c>
      <c r="B185" s="23">
        <v>63</v>
      </c>
      <c r="C185" s="23" t="s">
        <v>78</v>
      </c>
      <c r="D185" s="23" t="s">
        <v>24</v>
      </c>
      <c r="E185" s="24">
        <v>129380</v>
      </c>
    </row>
    <row r="186" spans="1:5" s="5" customFormat="1" x14ac:dyDescent="0.25">
      <c r="A186" s="22">
        <v>44557</v>
      </c>
      <c r="B186" s="23">
        <v>64</v>
      </c>
      <c r="C186" s="23" t="s">
        <v>78</v>
      </c>
      <c r="D186" s="23" t="s">
        <v>70</v>
      </c>
      <c r="E186" s="24">
        <v>130420</v>
      </c>
    </row>
    <row r="187" spans="1:5" s="5" customFormat="1" x14ac:dyDescent="0.25">
      <c r="A187" s="22">
        <v>44557</v>
      </c>
      <c r="B187" s="23">
        <v>65</v>
      </c>
      <c r="C187" s="23" t="s">
        <v>78</v>
      </c>
      <c r="D187" s="23" t="s">
        <v>25</v>
      </c>
      <c r="E187" s="24">
        <v>22715</v>
      </c>
    </row>
    <row r="188" spans="1:5" s="5" customFormat="1" x14ac:dyDescent="0.25">
      <c r="A188" s="22">
        <v>44557</v>
      </c>
      <c r="B188" s="23">
        <v>68</v>
      </c>
      <c r="C188" s="23" t="s">
        <v>78</v>
      </c>
      <c r="D188" s="23" t="s">
        <v>24</v>
      </c>
      <c r="E188" s="24">
        <v>23625</v>
      </c>
    </row>
    <row r="189" spans="1:5" x14ac:dyDescent="0.25">
      <c r="A189" s="22">
        <v>44565</v>
      </c>
      <c r="B189" s="23">
        <v>54</v>
      </c>
      <c r="C189" s="23" t="s">
        <v>78</v>
      </c>
      <c r="D189" s="23" t="s">
        <v>79</v>
      </c>
      <c r="E189" s="24">
        <v>122450</v>
      </c>
    </row>
    <row r="190" spans="1:5" x14ac:dyDescent="0.25">
      <c r="A190" s="22">
        <v>44565</v>
      </c>
      <c r="B190" s="23">
        <v>66</v>
      </c>
      <c r="C190" s="23" t="s">
        <v>78</v>
      </c>
      <c r="D190" s="23" t="s">
        <v>70</v>
      </c>
      <c r="E190" s="24">
        <v>130900</v>
      </c>
    </row>
    <row r="191" spans="1:5" s="5" customFormat="1" x14ac:dyDescent="0.25">
      <c r="A191" s="22">
        <v>44565</v>
      </c>
      <c r="B191" s="23">
        <v>67</v>
      </c>
      <c r="C191" s="23" t="s">
        <v>78</v>
      </c>
      <c r="D191" s="23" t="s">
        <v>31</v>
      </c>
      <c r="E191" s="24">
        <v>131550</v>
      </c>
    </row>
    <row r="192" spans="1:5" s="5" customFormat="1" x14ac:dyDescent="0.25">
      <c r="A192" s="22">
        <v>44566</v>
      </c>
      <c r="B192" s="23">
        <v>70</v>
      </c>
      <c r="C192" s="23" t="s">
        <v>78</v>
      </c>
      <c r="D192" s="23" t="s">
        <v>24</v>
      </c>
      <c r="E192" s="24">
        <v>83900</v>
      </c>
    </row>
    <row r="193" spans="1:5" s="5" customFormat="1" x14ac:dyDescent="0.25">
      <c r="A193" s="22">
        <v>44572</v>
      </c>
      <c r="B193" s="23">
        <v>59</v>
      </c>
      <c r="C193" s="23" t="s">
        <v>78</v>
      </c>
      <c r="D193" s="23" t="s">
        <v>91</v>
      </c>
      <c r="E193" s="24">
        <v>44250</v>
      </c>
    </row>
    <row r="194" spans="1:5" s="5" customFormat="1" x14ac:dyDescent="0.25">
      <c r="A194" s="22">
        <v>44601</v>
      </c>
      <c r="B194" s="23">
        <v>78</v>
      </c>
      <c r="C194" s="23" t="s">
        <v>78</v>
      </c>
      <c r="D194" s="23" t="s">
        <v>25</v>
      </c>
      <c r="E194" s="24">
        <v>42480</v>
      </c>
    </row>
    <row r="195" spans="1:5" s="5" customFormat="1" x14ac:dyDescent="0.25">
      <c r="A195" s="22">
        <v>44613</v>
      </c>
      <c r="B195" s="23">
        <v>79</v>
      </c>
      <c r="C195" s="23" t="s">
        <v>78</v>
      </c>
      <c r="D195" s="23" t="s">
        <v>24</v>
      </c>
      <c r="E195" s="24">
        <v>122500</v>
      </c>
    </row>
    <row r="196" spans="1:5" s="5" customFormat="1" x14ac:dyDescent="0.25">
      <c r="A196" s="22">
        <v>44617</v>
      </c>
      <c r="B196" s="23">
        <v>80</v>
      </c>
      <c r="C196" s="23" t="s">
        <v>78</v>
      </c>
      <c r="D196" s="23" t="s">
        <v>24</v>
      </c>
      <c r="E196" s="24">
        <v>88600</v>
      </c>
    </row>
    <row r="197" spans="1:5" s="5" customFormat="1" x14ac:dyDescent="0.25">
      <c r="A197" s="22">
        <v>44630</v>
      </c>
      <c r="B197" s="23">
        <v>81</v>
      </c>
      <c r="C197" s="23" t="s">
        <v>78</v>
      </c>
      <c r="D197" s="23" t="s">
        <v>24</v>
      </c>
      <c r="E197" s="24">
        <v>102300</v>
      </c>
    </row>
    <row r="198" spans="1:5" s="5" customFormat="1" x14ac:dyDescent="0.25">
      <c r="A198" s="22">
        <v>44630</v>
      </c>
      <c r="B198" s="23">
        <v>83</v>
      </c>
      <c r="C198" s="23" t="s">
        <v>78</v>
      </c>
      <c r="D198" s="23" t="s">
        <v>24</v>
      </c>
      <c r="E198" s="24">
        <v>87250</v>
      </c>
    </row>
    <row r="199" spans="1:5" s="5" customFormat="1" x14ac:dyDescent="0.25">
      <c r="A199" s="22">
        <v>44637</v>
      </c>
      <c r="B199" s="23">
        <v>84</v>
      </c>
      <c r="C199" s="23" t="s">
        <v>78</v>
      </c>
      <c r="D199" s="23" t="s">
        <v>24</v>
      </c>
      <c r="E199" s="24">
        <v>113350</v>
      </c>
    </row>
    <row r="200" spans="1:5" s="5" customFormat="1" x14ac:dyDescent="0.25">
      <c r="A200" s="22">
        <v>44651</v>
      </c>
      <c r="B200" s="23">
        <v>85</v>
      </c>
      <c r="C200" s="23" t="s">
        <v>78</v>
      </c>
      <c r="D200" s="23" t="s">
        <v>24</v>
      </c>
      <c r="E200" s="24">
        <v>17520</v>
      </c>
    </row>
    <row r="201" spans="1:5" s="5" customFormat="1" x14ac:dyDescent="0.25">
      <c r="A201" s="22">
        <v>44651</v>
      </c>
      <c r="B201" s="23">
        <v>86</v>
      </c>
      <c r="C201" s="23" t="s">
        <v>78</v>
      </c>
      <c r="D201" s="23" t="s">
        <v>24</v>
      </c>
      <c r="E201" s="24">
        <v>86600</v>
      </c>
    </row>
    <row r="202" spans="1:5" s="5" customFormat="1" x14ac:dyDescent="0.25">
      <c r="A202" s="22">
        <v>44670</v>
      </c>
      <c r="B202" s="23">
        <v>89</v>
      </c>
      <c r="C202" s="23" t="s">
        <v>78</v>
      </c>
      <c r="D202" s="23" t="s">
        <v>25</v>
      </c>
      <c r="E202" s="24">
        <v>78750</v>
      </c>
    </row>
    <row r="203" spans="1:5" s="5" customFormat="1" x14ac:dyDescent="0.25">
      <c r="A203" s="22">
        <v>44671</v>
      </c>
      <c r="B203" s="23">
        <v>92</v>
      </c>
      <c r="C203" s="23" t="s">
        <v>78</v>
      </c>
      <c r="D203" s="23" t="s">
        <v>25</v>
      </c>
      <c r="E203" s="24">
        <v>38987</v>
      </c>
    </row>
    <row r="204" spans="1:5" s="5" customFormat="1" x14ac:dyDescent="0.25">
      <c r="A204" s="22">
        <v>44706</v>
      </c>
      <c r="B204" s="23">
        <v>93</v>
      </c>
      <c r="C204" s="23" t="s">
        <v>78</v>
      </c>
      <c r="D204" s="23" t="s">
        <v>25</v>
      </c>
      <c r="E204" s="24">
        <v>113280</v>
      </c>
    </row>
    <row r="205" spans="1:5" s="5" customFormat="1" x14ac:dyDescent="0.25">
      <c r="A205" s="22">
        <v>44706</v>
      </c>
      <c r="B205" s="23">
        <v>94</v>
      </c>
      <c r="C205" s="23" t="s">
        <v>78</v>
      </c>
      <c r="D205" s="23" t="s">
        <v>25</v>
      </c>
      <c r="E205" s="24">
        <v>152000</v>
      </c>
    </row>
    <row r="206" spans="1:5" s="5" customFormat="1" x14ac:dyDescent="0.25">
      <c r="A206" s="22">
        <v>44706</v>
      </c>
      <c r="B206" s="23">
        <v>95</v>
      </c>
      <c r="C206" s="23" t="s">
        <v>78</v>
      </c>
      <c r="D206" s="23" t="s">
        <v>24</v>
      </c>
      <c r="E206" s="24">
        <v>135100</v>
      </c>
    </row>
    <row r="207" spans="1:5" s="5" customFormat="1" x14ac:dyDescent="0.25">
      <c r="A207" s="22">
        <v>44719</v>
      </c>
      <c r="B207" s="23">
        <v>96</v>
      </c>
      <c r="C207" s="23" t="s">
        <v>78</v>
      </c>
      <c r="D207" s="23" t="s">
        <v>24</v>
      </c>
      <c r="E207" s="24">
        <v>127600</v>
      </c>
    </row>
    <row r="208" spans="1:5" s="5" customFormat="1" x14ac:dyDescent="0.25">
      <c r="A208" s="22">
        <v>44727</v>
      </c>
      <c r="B208" s="23">
        <v>97</v>
      </c>
      <c r="C208" s="23" t="s">
        <v>78</v>
      </c>
      <c r="D208" s="23" t="s">
        <v>24</v>
      </c>
      <c r="E208" s="24">
        <v>108700</v>
      </c>
    </row>
    <row r="209" spans="1:5" s="5" customFormat="1" x14ac:dyDescent="0.25">
      <c r="A209" s="22">
        <v>44727</v>
      </c>
      <c r="B209" s="23">
        <v>98</v>
      </c>
      <c r="C209" s="23" t="s">
        <v>78</v>
      </c>
      <c r="D209" s="23" t="s">
        <v>23</v>
      </c>
      <c r="E209" s="24">
        <v>144361.20000000001</v>
      </c>
    </row>
    <row r="210" spans="1:5" s="5" customFormat="1" x14ac:dyDescent="0.25">
      <c r="A210" s="22">
        <v>44734</v>
      </c>
      <c r="B210" s="23">
        <v>99</v>
      </c>
      <c r="C210" s="23" t="s">
        <v>78</v>
      </c>
      <c r="D210" s="23" t="s">
        <v>23</v>
      </c>
      <c r="E210" s="24">
        <v>141246</v>
      </c>
    </row>
    <row r="211" spans="1:5" s="5" customFormat="1" x14ac:dyDescent="0.25">
      <c r="A211" s="22">
        <v>44734</v>
      </c>
      <c r="B211" s="23">
        <v>100</v>
      </c>
      <c r="C211" s="23" t="s">
        <v>78</v>
      </c>
      <c r="D211" s="23" t="s">
        <v>24</v>
      </c>
      <c r="E211" s="24">
        <v>39500</v>
      </c>
    </row>
    <row r="212" spans="1:5" s="5" customFormat="1" x14ac:dyDescent="0.25">
      <c r="A212" s="22">
        <v>44742</v>
      </c>
      <c r="B212" s="23">
        <v>101</v>
      </c>
      <c r="C212" s="23" t="s">
        <v>78</v>
      </c>
      <c r="D212" s="23" t="s">
        <v>24</v>
      </c>
      <c r="E212" s="24">
        <v>63200</v>
      </c>
    </row>
    <row r="213" spans="1:5" s="5" customFormat="1" x14ac:dyDescent="0.25">
      <c r="A213" s="22">
        <v>44770</v>
      </c>
      <c r="B213" s="23">
        <v>103</v>
      </c>
      <c r="C213" s="23" t="s">
        <v>78</v>
      </c>
      <c r="D213" s="23" t="s">
        <v>24</v>
      </c>
      <c r="E213" s="24">
        <v>79460</v>
      </c>
    </row>
    <row r="214" spans="1:5" s="5" customFormat="1" x14ac:dyDescent="0.25">
      <c r="A214" s="22">
        <v>44771</v>
      </c>
      <c r="B214" s="23">
        <v>105</v>
      </c>
      <c r="C214" s="23" t="s">
        <v>78</v>
      </c>
      <c r="D214" s="23" t="s">
        <v>24</v>
      </c>
      <c r="E214" s="24">
        <v>73500</v>
      </c>
    </row>
    <row r="215" spans="1:5" s="5" customFormat="1" x14ac:dyDescent="0.25">
      <c r="A215" s="22">
        <v>44783</v>
      </c>
      <c r="B215" s="23">
        <v>104</v>
      </c>
      <c r="C215" s="23" t="s">
        <v>78</v>
      </c>
      <c r="D215" s="23" t="s">
        <v>24</v>
      </c>
      <c r="E215" s="24">
        <v>94164</v>
      </c>
    </row>
    <row r="216" spans="1:5" s="5" customFormat="1" x14ac:dyDescent="0.25">
      <c r="A216" s="22">
        <v>44783</v>
      </c>
      <c r="B216" s="23">
        <v>106</v>
      </c>
      <c r="C216" s="23" t="s">
        <v>78</v>
      </c>
      <c r="D216" s="23" t="s">
        <v>24</v>
      </c>
      <c r="E216" s="24">
        <v>78000</v>
      </c>
    </row>
    <row r="217" spans="1:5" s="5" customFormat="1" x14ac:dyDescent="0.25">
      <c r="A217" s="22">
        <v>44784</v>
      </c>
      <c r="B217" s="23">
        <v>107</v>
      </c>
      <c r="C217" s="23" t="s">
        <v>78</v>
      </c>
      <c r="D217" s="23" t="s">
        <v>24</v>
      </c>
      <c r="E217" s="24">
        <v>117000</v>
      </c>
    </row>
    <row r="218" spans="1:5" s="5" customFormat="1" x14ac:dyDescent="0.25">
      <c r="A218" s="22">
        <v>44803</v>
      </c>
      <c r="B218" s="23">
        <v>109</v>
      </c>
      <c r="C218" s="23" t="s">
        <v>78</v>
      </c>
      <c r="D218" s="23" t="s">
        <v>24</v>
      </c>
      <c r="E218" s="24">
        <v>17000</v>
      </c>
    </row>
    <row r="219" spans="1:5" s="5" customFormat="1" x14ac:dyDescent="0.25">
      <c r="A219" s="22">
        <v>44811</v>
      </c>
      <c r="B219" s="23">
        <v>110</v>
      </c>
      <c r="C219" s="23" t="s">
        <v>78</v>
      </c>
      <c r="D219" s="23" t="s">
        <v>24</v>
      </c>
      <c r="E219" s="24">
        <v>30400</v>
      </c>
    </row>
    <row r="220" spans="1:5" s="5" customFormat="1" x14ac:dyDescent="0.25">
      <c r="A220" s="22">
        <v>44811</v>
      </c>
      <c r="B220" s="23">
        <v>112</v>
      </c>
      <c r="C220" s="23" t="s">
        <v>78</v>
      </c>
      <c r="D220" s="23" t="s">
        <v>24</v>
      </c>
      <c r="E220" s="24">
        <v>120000</v>
      </c>
    </row>
    <row r="221" spans="1:5" s="5" customFormat="1" x14ac:dyDescent="0.25">
      <c r="A221" s="22">
        <v>44811</v>
      </c>
      <c r="B221" s="23">
        <v>111</v>
      </c>
      <c r="C221" s="23" t="s">
        <v>78</v>
      </c>
      <c r="D221" s="23" t="s">
        <v>24</v>
      </c>
      <c r="E221" s="24">
        <v>120000</v>
      </c>
    </row>
    <row r="222" spans="1:5" s="5" customFormat="1" x14ac:dyDescent="0.25">
      <c r="A222" s="22">
        <v>44832</v>
      </c>
      <c r="B222" s="23">
        <v>113</v>
      </c>
      <c r="C222" s="23" t="s">
        <v>78</v>
      </c>
      <c r="D222" s="23" t="s">
        <v>24</v>
      </c>
      <c r="E222" s="24">
        <v>29800</v>
      </c>
    </row>
    <row r="223" spans="1:5" s="5" customFormat="1" x14ac:dyDescent="0.25">
      <c r="A223" s="22">
        <v>44834</v>
      </c>
      <c r="B223" s="23">
        <v>119</v>
      </c>
      <c r="C223" s="23" t="s">
        <v>78</v>
      </c>
      <c r="D223" s="23" t="s">
        <v>24</v>
      </c>
      <c r="E223" s="24">
        <v>88906</v>
      </c>
    </row>
    <row r="224" spans="1:5" s="5" customFormat="1" x14ac:dyDescent="0.25">
      <c r="A224" s="22">
        <v>44834</v>
      </c>
      <c r="B224" s="23">
        <v>120</v>
      </c>
      <c r="C224" s="23" t="s">
        <v>78</v>
      </c>
      <c r="D224" s="23" t="s">
        <v>24</v>
      </c>
      <c r="E224" s="24">
        <v>120000</v>
      </c>
    </row>
    <row r="225" spans="1:5" s="5" customFormat="1" x14ac:dyDescent="0.25">
      <c r="A225" s="22">
        <v>44834</v>
      </c>
      <c r="B225" s="23">
        <v>121</v>
      </c>
      <c r="C225" s="23" t="s">
        <v>78</v>
      </c>
      <c r="D225" s="23" t="s">
        <v>24</v>
      </c>
      <c r="E225" s="24">
        <v>150000</v>
      </c>
    </row>
    <row r="226" spans="1:5" s="5" customFormat="1" x14ac:dyDescent="0.25">
      <c r="A226" s="22">
        <v>44834</v>
      </c>
      <c r="B226" s="23">
        <v>122</v>
      </c>
      <c r="C226" s="23" t="s">
        <v>78</v>
      </c>
      <c r="D226" s="23" t="s">
        <v>24</v>
      </c>
      <c r="E226" s="24">
        <v>99320</v>
      </c>
    </row>
    <row r="227" spans="1:5" s="5" customFormat="1" x14ac:dyDescent="0.25">
      <c r="A227" s="22">
        <v>44834</v>
      </c>
      <c r="B227" s="23">
        <v>118</v>
      </c>
      <c r="C227" s="23" t="s">
        <v>78</v>
      </c>
      <c r="D227" s="23" t="s">
        <v>24</v>
      </c>
      <c r="E227" s="24">
        <v>95400</v>
      </c>
    </row>
    <row r="228" spans="1:5" s="5" customFormat="1" x14ac:dyDescent="0.25">
      <c r="A228" s="22">
        <v>44834</v>
      </c>
      <c r="B228" s="23">
        <v>114</v>
      </c>
      <c r="C228" s="23" t="s">
        <v>78</v>
      </c>
      <c r="D228" s="23" t="s">
        <v>24</v>
      </c>
      <c r="E228" s="24">
        <v>33925</v>
      </c>
    </row>
    <row r="229" spans="1:5" s="5" customFormat="1" x14ac:dyDescent="0.25">
      <c r="A229" s="22">
        <v>44047</v>
      </c>
      <c r="B229" s="23">
        <v>7328</v>
      </c>
      <c r="C229" s="23" t="s">
        <v>56</v>
      </c>
      <c r="D229" s="23" t="s">
        <v>58</v>
      </c>
      <c r="E229" s="24">
        <v>44250</v>
      </c>
    </row>
    <row r="230" spans="1:5" s="5" customFormat="1" x14ac:dyDescent="0.25">
      <c r="A230" s="22">
        <v>44047</v>
      </c>
      <c r="B230" s="23">
        <v>7330</v>
      </c>
      <c r="C230" s="23" t="s">
        <v>56</v>
      </c>
      <c r="D230" s="23" t="s">
        <v>57</v>
      </c>
      <c r="E230" s="24">
        <v>43660</v>
      </c>
    </row>
    <row r="231" spans="1:5" s="5" customFormat="1" x14ac:dyDescent="0.25">
      <c r="A231" s="22">
        <v>44076</v>
      </c>
      <c r="B231" s="23">
        <v>7350</v>
      </c>
      <c r="C231" s="23" t="s">
        <v>56</v>
      </c>
      <c r="D231" s="23" t="s">
        <v>57</v>
      </c>
      <c r="E231" s="24">
        <v>22656</v>
      </c>
    </row>
    <row r="232" spans="1:5" s="5" customFormat="1" x14ac:dyDescent="0.25">
      <c r="A232" s="22">
        <v>44105</v>
      </c>
      <c r="B232" s="23">
        <v>7364</v>
      </c>
      <c r="C232" s="23" t="s">
        <v>56</v>
      </c>
      <c r="D232" s="23" t="s">
        <v>59</v>
      </c>
      <c r="E232" s="24">
        <v>65844</v>
      </c>
    </row>
    <row r="233" spans="1:5" s="5" customFormat="1" x14ac:dyDescent="0.25">
      <c r="A233" s="22">
        <v>44687</v>
      </c>
      <c r="B233" s="23">
        <v>29770</v>
      </c>
      <c r="C233" s="23" t="s">
        <v>75</v>
      </c>
      <c r="D233" s="23" t="s">
        <v>76</v>
      </c>
      <c r="E233" s="24">
        <v>51920</v>
      </c>
    </row>
    <row r="234" spans="1:5" s="5" customFormat="1" x14ac:dyDescent="0.25">
      <c r="A234" s="22">
        <v>44697</v>
      </c>
      <c r="B234" s="23">
        <v>30231</v>
      </c>
      <c r="C234" s="23" t="s">
        <v>75</v>
      </c>
      <c r="D234" s="23" t="s">
        <v>25</v>
      </c>
      <c r="E234" s="24">
        <v>92630</v>
      </c>
    </row>
    <row r="235" spans="1:5" s="8" customFormat="1" x14ac:dyDescent="0.25">
      <c r="A235" s="22">
        <v>44706</v>
      </c>
      <c r="B235" s="23">
        <v>30429</v>
      </c>
      <c r="C235" s="23" t="s">
        <v>75</v>
      </c>
      <c r="D235" s="23" t="s">
        <v>25</v>
      </c>
      <c r="E235" s="24">
        <v>17137.98</v>
      </c>
    </row>
    <row r="236" spans="1:5" s="8" customFormat="1" x14ac:dyDescent="0.25">
      <c r="A236" s="22">
        <v>44719</v>
      </c>
      <c r="B236" s="23">
        <v>30002</v>
      </c>
      <c r="C236" s="23" t="s">
        <v>75</v>
      </c>
      <c r="D236" s="23" t="s">
        <v>25</v>
      </c>
      <c r="E236" s="24">
        <v>48805.3</v>
      </c>
    </row>
    <row r="237" spans="1:5" s="5" customFormat="1" x14ac:dyDescent="0.25">
      <c r="A237" s="22">
        <v>44722</v>
      </c>
      <c r="B237" s="23">
        <v>30539</v>
      </c>
      <c r="C237" s="23" t="s">
        <v>75</v>
      </c>
      <c r="D237" s="23" t="s">
        <v>25</v>
      </c>
      <c r="E237" s="24">
        <v>85141</v>
      </c>
    </row>
    <row r="238" spans="1:5" s="5" customFormat="1" x14ac:dyDescent="0.25">
      <c r="A238" s="22">
        <v>44802</v>
      </c>
      <c r="B238" s="23" t="s">
        <v>736</v>
      </c>
      <c r="C238" s="23" t="s">
        <v>75</v>
      </c>
      <c r="D238" s="23" t="s">
        <v>25</v>
      </c>
      <c r="E238" s="24">
        <v>159378</v>
      </c>
    </row>
    <row r="239" spans="1:5" x14ac:dyDescent="0.25">
      <c r="A239" s="22">
        <v>44834</v>
      </c>
      <c r="B239" s="23">
        <v>33715</v>
      </c>
      <c r="C239" s="23" t="s">
        <v>75</v>
      </c>
      <c r="D239" s="23" t="s">
        <v>25</v>
      </c>
      <c r="E239" s="24">
        <v>127242</v>
      </c>
    </row>
    <row r="240" spans="1:5" x14ac:dyDescent="0.25">
      <c r="A240" s="22">
        <v>44834</v>
      </c>
      <c r="B240" s="23">
        <v>33714</v>
      </c>
      <c r="C240" s="23" t="s">
        <v>75</v>
      </c>
      <c r="D240" s="23" t="s">
        <v>25</v>
      </c>
      <c r="E240" s="24">
        <v>104194</v>
      </c>
    </row>
    <row r="241" spans="1:5" x14ac:dyDescent="0.25">
      <c r="A241" s="22">
        <v>44482</v>
      </c>
      <c r="B241" s="23">
        <v>390792</v>
      </c>
      <c r="C241" s="23" t="s">
        <v>73</v>
      </c>
      <c r="D241" s="23" t="s">
        <v>21</v>
      </c>
      <c r="E241" s="24">
        <v>1398.4</v>
      </c>
    </row>
    <row r="242" spans="1:5" s="5" customFormat="1" x14ac:dyDescent="0.25">
      <c r="A242" s="22">
        <v>44645</v>
      </c>
      <c r="B242" s="23">
        <v>406740</v>
      </c>
      <c r="C242" s="23" t="s">
        <v>73</v>
      </c>
      <c r="D242" s="23" t="s">
        <v>25</v>
      </c>
      <c r="E242" s="24">
        <v>163201.5</v>
      </c>
    </row>
    <row r="243" spans="1:5" x14ac:dyDescent="0.25">
      <c r="A243" s="22">
        <v>44671</v>
      </c>
      <c r="B243" s="23">
        <v>409359</v>
      </c>
      <c r="C243" s="23" t="s">
        <v>73</v>
      </c>
      <c r="D243" s="23" t="s">
        <v>74</v>
      </c>
      <c r="E243" s="24">
        <v>46477</v>
      </c>
    </row>
    <row r="244" spans="1:5" s="5" customFormat="1" x14ac:dyDescent="0.25">
      <c r="A244" s="22">
        <v>44706</v>
      </c>
      <c r="B244" s="23">
        <v>411952</v>
      </c>
      <c r="C244" s="23" t="s">
        <v>73</v>
      </c>
      <c r="D244" s="23" t="s">
        <v>25</v>
      </c>
      <c r="E244" s="24">
        <v>39989.4</v>
      </c>
    </row>
    <row r="245" spans="1:5" s="5" customFormat="1" x14ac:dyDescent="0.25">
      <c r="A245" s="22">
        <v>44719</v>
      </c>
      <c r="B245" s="23">
        <v>412787</v>
      </c>
      <c r="C245" s="23" t="s">
        <v>73</v>
      </c>
      <c r="D245" s="23" t="s">
        <v>25</v>
      </c>
      <c r="E245" s="24">
        <v>11933.93</v>
      </c>
    </row>
    <row r="246" spans="1:5" s="5" customFormat="1" x14ac:dyDescent="0.25">
      <c r="A246" s="22">
        <v>44722</v>
      </c>
      <c r="B246" s="23">
        <v>411273</v>
      </c>
      <c r="C246" s="23" t="s">
        <v>73</v>
      </c>
      <c r="D246" s="23" t="s">
        <v>25</v>
      </c>
      <c r="E246" s="24">
        <v>44904.33</v>
      </c>
    </row>
    <row r="247" spans="1:5" s="5" customFormat="1" x14ac:dyDescent="0.25">
      <c r="A247" s="22">
        <v>44725</v>
      </c>
      <c r="B247" s="23">
        <v>413771</v>
      </c>
      <c r="C247" s="23" t="s">
        <v>73</v>
      </c>
      <c r="D247" s="23" t="s">
        <v>25</v>
      </c>
      <c r="E247" s="24">
        <v>15203</v>
      </c>
    </row>
    <row r="248" spans="1:5" s="5" customFormat="1" x14ac:dyDescent="0.25">
      <c r="A248" s="22">
        <v>44734</v>
      </c>
      <c r="B248" s="23">
        <v>414943</v>
      </c>
      <c r="C248" s="23" t="s">
        <v>73</v>
      </c>
      <c r="D248" s="23" t="s">
        <v>25</v>
      </c>
      <c r="E248" s="24">
        <v>124946.96</v>
      </c>
    </row>
    <row r="249" spans="1:5" s="5" customFormat="1" x14ac:dyDescent="0.25">
      <c r="A249" s="22">
        <v>44736</v>
      </c>
      <c r="B249" s="23">
        <v>415814</v>
      </c>
      <c r="C249" s="23" t="s">
        <v>73</v>
      </c>
      <c r="D249" s="23" t="s">
        <v>25</v>
      </c>
      <c r="E249" s="24">
        <v>9153.26</v>
      </c>
    </row>
    <row r="250" spans="1:5" s="5" customFormat="1" x14ac:dyDescent="0.25">
      <c r="A250" s="22">
        <v>44742</v>
      </c>
      <c r="B250" s="23">
        <v>414127</v>
      </c>
      <c r="C250" s="23" t="s">
        <v>73</v>
      </c>
      <c r="D250" s="23" t="s">
        <v>25</v>
      </c>
      <c r="E250" s="24">
        <v>52235.9</v>
      </c>
    </row>
    <row r="251" spans="1:5" s="5" customFormat="1" x14ac:dyDescent="0.25">
      <c r="A251" s="22">
        <v>44754</v>
      </c>
      <c r="B251" s="23">
        <v>237203</v>
      </c>
      <c r="C251" s="23" t="s">
        <v>73</v>
      </c>
      <c r="D251" s="23" t="s">
        <v>25</v>
      </c>
      <c r="E251" s="24">
        <v>50717.3</v>
      </c>
    </row>
    <row r="252" spans="1:5" s="5" customFormat="1" x14ac:dyDescent="0.25">
      <c r="A252" s="22">
        <v>44769</v>
      </c>
      <c r="B252" s="23">
        <v>417988</v>
      </c>
      <c r="C252" s="23" t="s">
        <v>73</v>
      </c>
      <c r="D252" s="23" t="s">
        <v>25</v>
      </c>
      <c r="E252" s="24">
        <v>48208</v>
      </c>
    </row>
    <row r="253" spans="1:5" s="5" customFormat="1" x14ac:dyDescent="0.25">
      <c r="A253" s="22">
        <v>44784</v>
      </c>
      <c r="B253" s="23">
        <v>419690</v>
      </c>
      <c r="C253" s="23" t="s">
        <v>73</v>
      </c>
      <c r="D253" s="23" t="s">
        <v>25</v>
      </c>
      <c r="E253" s="24">
        <v>58755</v>
      </c>
    </row>
    <row r="254" spans="1:5" s="5" customFormat="1" x14ac:dyDescent="0.25">
      <c r="A254" s="22">
        <v>44784</v>
      </c>
      <c r="B254" s="23">
        <v>419939</v>
      </c>
      <c r="C254" s="23" t="s">
        <v>73</v>
      </c>
      <c r="D254" s="23" t="s">
        <v>25</v>
      </c>
      <c r="E254" s="24">
        <v>19608.599999999999</v>
      </c>
    </row>
    <row r="255" spans="1:5" s="5" customFormat="1" x14ac:dyDescent="0.25">
      <c r="A255" s="22">
        <v>44803</v>
      </c>
      <c r="B255" s="23">
        <v>421419</v>
      </c>
      <c r="C255" s="23" t="s">
        <v>73</v>
      </c>
      <c r="D255" s="23" t="s">
        <v>25</v>
      </c>
      <c r="E255" s="24">
        <v>48208</v>
      </c>
    </row>
    <row r="256" spans="1:5" s="5" customFormat="1" x14ac:dyDescent="0.25">
      <c r="A256" s="22">
        <v>44819</v>
      </c>
      <c r="B256" s="23">
        <v>422506</v>
      </c>
      <c r="C256" s="23" t="s">
        <v>73</v>
      </c>
      <c r="D256" s="23" t="s">
        <v>25</v>
      </c>
      <c r="E256" s="24">
        <v>152992.06</v>
      </c>
    </row>
    <row r="257" spans="1:5" s="5" customFormat="1" x14ac:dyDescent="0.25">
      <c r="A257" s="22">
        <v>44827</v>
      </c>
      <c r="B257" s="23">
        <v>423633</v>
      </c>
      <c r="C257" s="23" t="s">
        <v>73</v>
      </c>
      <c r="D257" s="23" t="s">
        <v>25</v>
      </c>
      <c r="E257" s="24">
        <v>33959.5</v>
      </c>
    </row>
    <row r="258" spans="1:5" s="5" customFormat="1" x14ac:dyDescent="0.25">
      <c r="A258" s="22">
        <v>44832</v>
      </c>
      <c r="B258" s="23">
        <v>423633</v>
      </c>
      <c r="C258" s="23" t="s">
        <v>73</v>
      </c>
      <c r="D258" s="23" t="s">
        <v>25</v>
      </c>
      <c r="E258" s="24">
        <v>33959.5</v>
      </c>
    </row>
    <row r="259" spans="1:5" s="5" customFormat="1" x14ac:dyDescent="0.25">
      <c r="A259" s="22">
        <v>44802</v>
      </c>
      <c r="B259" s="23">
        <v>1618</v>
      </c>
      <c r="C259" s="23" t="s">
        <v>60</v>
      </c>
      <c r="D259" s="23" t="s">
        <v>773</v>
      </c>
      <c r="E259" s="24">
        <v>3300</v>
      </c>
    </row>
    <row r="260" spans="1:5" s="5" customFormat="1" x14ac:dyDescent="0.25">
      <c r="A260" s="22">
        <v>44811</v>
      </c>
      <c r="B260" s="23">
        <v>1591</v>
      </c>
      <c r="C260" s="23" t="s">
        <v>60</v>
      </c>
      <c r="D260" s="23" t="s">
        <v>61</v>
      </c>
      <c r="E260" s="24">
        <v>3300</v>
      </c>
    </row>
    <row r="261" spans="1:5" s="5" customFormat="1" x14ac:dyDescent="0.25">
      <c r="A261" s="22">
        <v>44427</v>
      </c>
      <c r="B261" s="23">
        <v>47</v>
      </c>
      <c r="C261" s="23" t="s">
        <v>114</v>
      </c>
      <c r="D261" s="23" t="s">
        <v>115</v>
      </c>
      <c r="E261" s="24">
        <v>118000</v>
      </c>
    </row>
    <row r="262" spans="1:5" s="5" customFormat="1" x14ac:dyDescent="0.25">
      <c r="A262" s="22">
        <v>44511</v>
      </c>
      <c r="B262" s="23">
        <v>63</v>
      </c>
      <c r="C262" s="23" t="s">
        <v>114</v>
      </c>
      <c r="D262" s="23" t="s">
        <v>106</v>
      </c>
      <c r="E262" s="24">
        <v>89000</v>
      </c>
    </row>
    <row r="263" spans="1:5" s="5" customFormat="1" x14ac:dyDescent="0.25">
      <c r="A263" s="22">
        <v>44519</v>
      </c>
      <c r="B263" s="23">
        <v>65</v>
      </c>
      <c r="C263" s="23" t="s">
        <v>114</v>
      </c>
      <c r="D263" s="23" t="s">
        <v>116</v>
      </c>
      <c r="E263" s="24">
        <v>91250</v>
      </c>
    </row>
    <row r="264" spans="1:5" s="5" customFormat="1" x14ac:dyDescent="0.25">
      <c r="A264" s="22">
        <v>44557</v>
      </c>
      <c r="B264" s="23">
        <v>72</v>
      </c>
      <c r="C264" s="23" t="s">
        <v>114</v>
      </c>
      <c r="D264" s="23" t="s">
        <v>117</v>
      </c>
      <c r="E264" s="24">
        <v>65500</v>
      </c>
    </row>
    <row r="265" spans="1:5" s="5" customFormat="1" x14ac:dyDescent="0.25">
      <c r="A265" s="22">
        <v>44565</v>
      </c>
      <c r="B265" s="23">
        <v>75</v>
      </c>
      <c r="C265" s="23" t="s">
        <v>114</v>
      </c>
      <c r="D265" s="23" t="s">
        <v>118</v>
      </c>
      <c r="E265" s="24">
        <v>106200</v>
      </c>
    </row>
    <row r="266" spans="1:5" s="5" customFormat="1" x14ac:dyDescent="0.25">
      <c r="A266" s="22">
        <v>44565</v>
      </c>
      <c r="B266" s="23">
        <v>77</v>
      </c>
      <c r="C266" s="23" t="s">
        <v>114</v>
      </c>
      <c r="D266" s="23" t="s">
        <v>117</v>
      </c>
      <c r="E266" s="24">
        <v>124250</v>
      </c>
    </row>
    <row r="267" spans="1:5" s="5" customFormat="1" x14ac:dyDescent="0.25">
      <c r="A267" s="22">
        <v>44599</v>
      </c>
      <c r="B267" s="23">
        <v>84</v>
      </c>
      <c r="C267" s="23" t="s">
        <v>114</v>
      </c>
      <c r="D267" s="23" t="s">
        <v>119</v>
      </c>
      <c r="E267" s="24">
        <v>97600</v>
      </c>
    </row>
    <row r="268" spans="1:5" s="5" customFormat="1" x14ac:dyDescent="0.25">
      <c r="A268" s="22">
        <v>44601</v>
      </c>
      <c r="B268" s="23">
        <v>86</v>
      </c>
      <c r="C268" s="23" t="s">
        <v>114</v>
      </c>
      <c r="D268" s="23" t="s">
        <v>119</v>
      </c>
      <c r="E268" s="24">
        <v>108150</v>
      </c>
    </row>
    <row r="269" spans="1:5" s="5" customFormat="1" x14ac:dyDescent="0.25">
      <c r="A269" s="22">
        <v>44601</v>
      </c>
      <c r="B269" s="23">
        <v>87</v>
      </c>
      <c r="C269" s="23" t="s">
        <v>114</v>
      </c>
      <c r="D269" s="23" t="s">
        <v>119</v>
      </c>
      <c r="E269" s="24">
        <v>100050</v>
      </c>
    </row>
    <row r="270" spans="1:5" s="5" customFormat="1" x14ac:dyDescent="0.25">
      <c r="A270" s="22">
        <v>44671</v>
      </c>
      <c r="B270" s="23">
        <v>98</v>
      </c>
      <c r="C270" s="23" t="s">
        <v>114</v>
      </c>
      <c r="D270" s="23" t="s">
        <v>119</v>
      </c>
      <c r="E270" s="24">
        <v>82200</v>
      </c>
    </row>
    <row r="271" spans="1:5" s="5" customFormat="1" x14ac:dyDescent="0.25">
      <c r="A271" s="22">
        <v>44671</v>
      </c>
      <c r="B271" s="23">
        <v>102</v>
      </c>
      <c r="C271" s="23" t="s">
        <v>114</v>
      </c>
      <c r="D271" s="23" t="s">
        <v>119</v>
      </c>
      <c r="E271" s="24">
        <v>95349</v>
      </c>
    </row>
    <row r="272" spans="1:5" s="5" customFormat="1" x14ac:dyDescent="0.25">
      <c r="A272" s="22">
        <v>44678</v>
      </c>
      <c r="B272" s="23">
        <v>104</v>
      </c>
      <c r="C272" s="23" t="s">
        <v>114</v>
      </c>
      <c r="D272" s="23" t="s">
        <v>91</v>
      </c>
      <c r="E272" s="24">
        <v>116820</v>
      </c>
    </row>
    <row r="273" spans="1:5" s="5" customFormat="1" x14ac:dyDescent="0.25">
      <c r="A273" s="22">
        <v>44767</v>
      </c>
      <c r="B273" s="23">
        <v>120</v>
      </c>
      <c r="C273" s="23" t="s">
        <v>114</v>
      </c>
      <c r="D273" s="23" t="s">
        <v>119</v>
      </c>
      <c r="E273" s="24">
        <v>147910</v>
      </c>
    </row>
    <row r="274" spans="1:5" s="5" customFormat="1" x14ac:dyDescent="0.25">
      <c r="A274" s="22">
        <v>44767</v>
      </c>
      <c r="B274" s="23">
        <v>121</v>
      </c>
      <c r="C274" s="23" t="s">
        <v>114</v>
      </c>
      <c r="D274" s="23" t="s">
        <v>119</v>
      </c>
      <c r="E274" s="24">
        <v>99050</v>
      </c>
    </row>
    <row r="275" spans="1:5" s="5" customFormat="1" x14ac:dyDescent="0.25">
      <c r="A275" s="22">
        <v>44771</v>
      </c>
      <c r="B275" s="23">
        <v>122</v>
      </c>
      <c r="C275" s="23" t="s">
        <v>114</v>
      </c>
      <c r="D275" s="23" t="s">
        <v>120</v>
      </c>
      <c r="E275" s="24">
        <v>112100</v>
      </c>
    </row>
    <row r="276" spans="1:5" s="5" customFormat="1" x14ac:dyDescent="0.25">
      <c r="A276" s="22">
        <v>44771</v>
      </c>
      <c r="B276" s="23">
        <v>123</v>
      </c>
      <c r="C276" s="23" t="s">
        <v>114</v>
      </c>
      <c r="D276" s="23" t="s">
        <v>106</v>
      </c>
      <c r="E276" s="24">
        <v>40000</v>
      </c>
    </row>
    <row r="277" spans="1:5" s="5" customFormat="1" x14ac:dyDescent="0.25">
      <c r="A277" s="22">
        <v>44781</v>
      </c>
      <c r="B277" s="23">
        <v>82</v>
      </c>
      <c r="C277" s="23" t="s">
        <v>114</v>
      </c>
      <c r="D277" s="23" t="s">
        <v>106</v>
      </c>
      <c r="E277" s="24">
        <v>162840</v>
      </c>
    </row>
    <row r="278" spans="1:5" s="5" customFormat="1" x14ac:dyDescent="0.25">
      <c r="A278" s="22">
        <v>44803</v>
      </c>
      <c r="B278" s="23">
        <v>127</v>
      </c>
      <c r="C278" s="23" t="s">
        <v>114</v>
      </c>
      <c r="D278" s="23" t="s">
        <v>420</v>
      </c>
      <c r="E278" s="24">
        <v>66080</v>
      </c>
    </row>
    <row r="279" spans="1:5" s="5" customFormat="1" x14ac:dyDescent="0.25">
      <c r="A279" s="22">
        <v>44803</v>
      </c>
      <c r="B279" s="23">
        <v>128</v>
      </c>
      <c r="C279" s="23" t="s">
        <v>114</v>
      </c>
      <c r="D279" s="23" t="s">
        <v>737</v>
      </c>
      <c r="E279" s="24">
        <v>91400</v>
      </c>
    </row>
    <row r="280" spans="1:5" s="5" customFormat="1" x14ac:dyDescent="0.25">
      <c r="A280" s="22">
        <v>44832</v>
      </c>
      <c r="B280" s="23">
        <v>134</v>
      </c>
      <c r="C280" s="23" t="s">
        <v>114</v>
      </c>
      <c r="D280" s="23" t="s">
        <v>776</v>
      </c>
      <c r="E280" s="24">
        <v>94400</v>
      </c>
    </row>
    <row r="281" spans="1:5" s="5" customFormat="1" x14ac:dyDescent="0.25">
      <c r="A281" s="22">
        <v>44832</v>
      </c>
      <c r="B281" s="23">
        <v>135</v>
      </c>
      <c r="C281" s="23" t="s">
        <v>114</v>
      </c>
      <c r="D281" s="23" t="s">
        <v>327</v>
      </c>
      <c r="E281" s="24">
        <v>70800</v>
      </c>
    </row>
    <row r="282" spans="1:5" s="5" customFormat="1" x14ac:dyDescent="0.25">
      <c r="A282" s="22">
        <v>44832</v>
      </c>
      <c r="B282" s="23">
        <v>138</v>
      </c>
      <c r="C282" s="23" t="s">
        <v>114</v>
      </c>
      <c r="D282" s="23" t="s">
        <v>777</v>
      </c>
      <c r="E282" s="24">
        <v>32550</v>
      </c>
    </row>
    <row r="283" spans="1:5" s="5" customFormat="1" x14ac:dyDescent="0.25">
      <c r="A283" s="22">
        <v>44832</v>
      </c>
      <c r="B283" s="23">
        <v>140</v>
      </c>
      <c r="C283" s="23" t="s">
        <v>114</v>
      </c>
      <c r="D283" s="23" t="s">
        <v>776</v>
      </c>
      <c r="E283" s="24">
        <v>141600</v>
      </c>
    </row>
    <row r="284" spans="1:5" s="5" customFormat="1" x14ac:dyDescent="0.25">
      <c r="A284" s="22">
        <v>44832</v>
      </c>
      <c r="B284" s="23">
        <v>141</v>
      </c>
      <c r="C284" s="23" t="s">
        <v>114</v>
      </c>
      <c r="D284" s="23" t="s">
        <v>91</v>
      </c>
      <c r="E284" s="24">
        <v>141600</v>
      </c>
    </row>
    <row r="285" spans="1:5" s="5" customFormat="1" x14ac:dyDescent="0.25">
      <c r="A285" s="22">
        <v>44832</v>
      </c>
      <c r="B285" s="23">
        <v>143</v>
      </c>
      <c r="C285" s="23" t="s">
        <v>114</v>
      </c>
      <c r="D285" s="23" t="s">
        <v>775</v>
      </c>
      <c r="E285" s="24">
        <v>70800</v>
      </c>
    </row>
    <row r="286" spans="1:5" s="5" customFormat="1" x14ac:dyDescent="0.25">
      <c r="A286" s="22">
        <v>44832</v>
      </c>
      <c r="B286" s="23">
        <v>144</v>
      </c>
      <c r="C286" s="23" t="s">
        <v>114</v>
      </c>
      <c r="D286" s="23" t="s">
        <v>776</v>
      </c>
      <c r="E286" s="24">
        <v>94400</v>
      </c>
    </row>
    <row r="287" spans="1:5" s="5" customFormat="1" x14ac:dyDescent="0.25">
      <c r="A287" s="22">
        <v>44832</v>
      </c>
      <c r="B287" s="23">
        <v>145</v>
      </c>
      <c r="C287" s="23" t="s">
        <v>114</v>
      </c>
      <c r="D287" s="23" t="s">
        <v>774</v>
      </c>
      <c r="E287" s="24">
        <v>33040</v>
      </c>
    </row>
    <row r="288" spans="1:5" s="5" customFormat="1" x14ac:dyDescent="0.25">
      <c r="A288" s="22">
        <v>44834</v>
      </c>
      <c r="B288" s="23">
        <v>142</v>
      </c>
      <c r="C288" s="23" t="s">
        <v>114</v>
      </c>
      <c r="D288" s="23" t="s">
        <v>778</v>
      </c>
      <c r="E288" s="24">
        <v>101480</v>
      </c>
    </row>
    <row r="289" spans="1:5" s="5" customFormat="1" x14ac:dyDescent="0.25">
      <c r="A289" s="22">
        <v>44834</v>
      </c>
      <c r="B289" s="23">
        <v>139</v>
      </c>
      <c r="C289" s="23" t="s">
        <v>114</v>
      </c>
      <c r="D289" s="23" t="s">
        <v>779</v>
      </c>
      <c r="E289" s="24">
        <v>113100</v>
      </c>
    </row>
    <row r="290" spans="1:5" s="5" customFormat="1" x14ac:dyDescent="0.25">
      <c r="A290" s="22">
        <v>44432</v>
      </c>
      <c r="B290" s="23">
        <v>1349</v>
      </c>
      <c r="C290" s="23" t="s">
        <v>95</v>
      </c>
      <c r="D290" s="23" t="s">
        <v>88</v>
      </c>
      <c r="E290" s="24">
        <v>129400</v>
      </c>
    </row>
    <row r="291" spans="1:5" s="5" customFormat="1" x14ac:dyDescent="0.25">
      <c r="A291" s="22">
        <v>44441</v>
      </c>
      <c r="B291" s="23">
        <v>1371</v>
      </c>
      <c r="C291" s="23" t="s">
        <v>95</v>
      </c>
      <c r="D291" s="23" t="s">
        <v>97</v>
      </c>
      <c r="E291" s="24">
        <v>98000</v>
      </c>
    </row>
    <row r="292" spans="1:5" s="5" customFormat="1" x14ac:dyDescent="0.25">
      <c r="A292" s="22">
        <v>44447</v>
      </c>
      <c r="B292" s="23">
        <v>1401</v>
      </c>
      <c r="C292" s="23" t="s">
        <v>95</v>
      </c>
      <c r="D292" s="23" t="s">
        <v>88</v>
      </c>
      <c r="E292" s="24">
        <v>69000</v>
      </c>
    </row>
    <row r="293" spans="1:5" s="5" customFormat="1" x14ac:dyDescent="0.25">
      <c r="A293" s="22">
        <v>44452</v>
      </c>
      <c r="B293" s="23">
        <v>1418</v>
      </c>
      <c r="C293" s="23" t="s">
        <v>95</v>
      </c>
      <c r="D293" s="23" t="s">
        <v>100</v>
      </c>
      <c r="E293" s="24">
        <v>100000</v>
      </c>
    </row>
    <row r="294" spans="1:5" s="5" customFormat="1" x14ac:dyDescent="0.25">
      <c r="A294" s="22">
        <v>44452</v>
      </c>
      <c r="B294" s="23">
        <v>1421</v>
      </c>
      <c r="C294" s="23" t="s">
        <v>95</v>
      </c>
      <c r="D294" s="23" t="s">
        <v>101</v>
      </c>
      <c r="E294" s="24">
        <v>103148</v>
      </c>
    </row>
    <row r="295" spans="1:5" s="5" customFormat="1" x14ac:dyDescent="0.25">
      <c r="A295" s="22">
        <v>44456</v>
      </c>
      <c r="B295" s="23">
        <v>1438</v>
      </c>
      <c r="C295" s="23" t="s">
        <v>95</v>
      </c>
      <c r="D295" s="23" t="s">
        <v>102</v>
      </c>
      <c r="E295" s="24">
        <v>129960.4</v>
      </c>
    </row>
    <row r="296" spans="1:5" s="5" customFormat="1" x14ac:dyDescent="0.25">
      <c r="A296" s="22">
        <v>44462</v>
      </c>
      <c r="B296" s="23">
        <v>1444</v>
      </c>
      <c r="C296" s="23" t="s">
        <v>95</v>
      </c>
      <c r="D296" s="23" t="s">
        <v>103</v>
      </c>
      <c r="E296" s="24">
        <v>58410</v>
      </c>
    </row>
    <row r="297" spans="1:5" s="5" customFormat="1" x14ac:dyDescent="0.25">
      <c r="A297" s="22">
        <v>44462</v>
      </c>
      <c r="B297" s="23">
        <v>1457</v>
      </c>
      <c r="C297" s="23" t="s">
        <v>95</v>
      </c>
      <c r="D297" s="23" t="s">
        <v>104</v>
      </c>
      <c r="E297" s="24">
        <v>72210</v>
      </c>
    </row>
    <row r="298" spans="1:5" s="5" customFormat="1" x14ac:dyDescent="0.25">
      <c r="A298" s="22">
        <v>44474</v>
      </c>
      <c r="B298" s="23">
        <v>1475</v>
      </c>
      <c r="C298" s="23" t="s">
        <v>95</v>
      </c>
      <c r="D298" s="23" t="s">
        <v>104</v>
      </c>
      <c r="E298" s="24">
        <v>70000</v>
      </c>
    </row>
    <row r="299" spans="1:5" s="5" customFormat="1" x14ac:dyDescent="0.25">
      <c r="A299" s="22">
        <v>44482</v>
      </c>
      <c r="B299" s="23">
        <v>1506</v>
      </c>
      <c r="C299" s="23" t="s">
        <v>95</v>
      </c>
      <c r="D299" s="23" t="s">
        <v>106</v>
      </c>
      <c r="E299" s="24">
        <v>9000</v>
      </c>
    </row>
    <row r="300" spans="1:5" s="5" customFormat="1" x14ac:dyDescent="0.25">
      <c r="A300" s="22">
        <v>44482</v>
      </c>
      <c r="B300" s="23">
        <v>1521</v>
      </c>
      <c r="C300" s="23" t="s">
        <v>95</v>
      </c>
      <c r="D300" s="23" t="s">
        <v>105</v>
      </c>
      <c r="E300" s="24">
        <v>64900</v>
      </c>
    </row>
    <row r="301" spans="1:5" s="5" customFormat="1" x14ac:dyDescent="0.25">
      <c r="A301" s="22">
        <v>44488</v>
      </c>
      <c r="B301" s="23">
        <v>1535</v>
      </c>
      <c r="C301" s="23" t="s">
        <v>95</v>
      </c>
      <c r="D301" s="23" t="s">
        <v>107</v>
      </c>
      <c r="E301" s="24">
        <v>35000</v>
      </c>
    </row>
    <row r="302" spans="1:5" s="5" customFormat="1" x14ac:dyDescent="0.25">
      <c r="A302" s="22">
        <v>44488</v>
      </c>
      <c r="B302" s="23">
        <v>1536</v>
      </c>
      <c r="C302" s="23" t="s">
        <v>95</v>
      </c>
      <c r="D302" s="23" t="s">
        <v>108</v>
      </c>
      <c r="E302" s="24">
        <v>40000</v>
      </c>
    </row>
    <row r="303" spans="1:5" s="5" customFormat="1" x14ac:dyDescent="0.25">
      <c r="A303" s="22">
        <v>44512</v>
      </c>
      <c r="B303" s="23">
        <v>1593</v>
      </c>
      <c r="C303" s="23" t="s">
        <v>95</v>
      </c>
      <c r="D303" s="23" t="s">
        <v>100</v>
      </c>
      <c r="E303" s="24">
        <v>35000</v>
      </c>
    </row>
    <row r="304" spans="1:5" s="5" customFormat="1" x14ac:dyDescent="0.25">
      <c r="A304" s="22">
        <v>44529</v>
      </c>
      <c r="B304" s="23">
        <v>1634</v>
      </c>
      <c r="C304" s="23" t="s">
        <v>95</v>
      </c>
      <c r="D304" s="23" t="s">
        <v>110</v>
      </c>
      <c r="E304" s="24">
        <v>126000</v>
      </c>
    </row>
    <row r="305" spans="1:5" s="5" customFormat="1" x14ac:dyDescent="0.25">
      <c r="A305" s="22">
        <v>44047</v>
      </c>
      <c r="B305" s="23">
        <v>30</v>
      </c>
      <c r="C305" s="23" t="s">
        <v>111</v>
      </c>
      <c r="D305" s="23" t="s">
        <v>112</v>
      </c>
      <c r="E305" s="24">
        <v>69030</v>
      </c>
    </row>
    <row r="306" spans="1:5" s="5" customFormat="1" x14ac:dyDescent="0.25">
      <c r="A306" s="22">
        <v>44047</v>
      </c>
      <c r="B306" s="23">
        <v>31</v>
      </c>
      <c r="C306" s="23" t="s">
        <v>111</v>
      </c>
      <c r="D306" s="23" t="s">
        <v>113</v>
      </c>
      <c r="E306" s="24">
        <v>8201</v>
      </c>
    </row>
    <row r="307" spans="1:5" s="5" customFormat="1" x14ac:dyDescent="0.25">
      <c r="A307" s="22">
        <v>44832</v>
      </c>
      <c r="B307" s="23">
        <v>643</v>
      </c>
      <c r="C307" s="23" t="s">
        <v>780</v>
      </c>
      <c r="D307" s="23" t="s">
        <v>24</v>
      </c>
      <c r="E307" s="24">
        <v>21004</v>
      </c>
    </row>
    <row r="308" spans="1:5" s="5" customFormat="1" x14ac:dyDescent="0.25">
      <c r="A308" s="22">
        <v>44028</v>
      </c>
      <c r="B308" s="23">
        <v>13</v>
      </c>
      <c r="C308" s="23" t="s">
        <v>127</v>
      </c>
      <c r="D308" s="23" t="s">
        <v>128</v>
      </c>
      <c r="E308" s="24">
        <v>29183.759999999998</v>
      </c>
    </row>
    <row r="309" spans="1:5" s="5" customFormat="1" x14ac:dyDescent="0.25">
      <c r="A309" s="22">
        <v>44781</v>
      </c>
      <c r="B309" s="23">
        <v>157948</v>
      </c>
      <c r="C309" s="23" t="s">
        <v>121</v>
      </c>
      <c r="D309" s="23" t="s">
        <v>122</v>
      </c>
      <c r="E309" s="24">
        <v>9549.86</v>
      </c>
    </row>
    <row r="310" spans="1:5" s="5" customFormat="1" x14ac:dyDescent="0.25">
      <c r="A310" s="22">
        <v>44802</v>
      </c>
      <c r="B310" s="23">
        <v>159364</v>
      </c>
      <c r="C310" s="23" t="s">
        <v>121</v>
      </c>
      <c r="D310" s="23" t="s">
        <v>122</v>
      </c>
      <c r="E310" s="24">
        <v>35427.360000000001</v>
      </c>
    </row>
    <row r="311" spans="1:5" s="5" customFormat="1" x14ac:dyDescent="0.25">
      <c r="A311" s="22">
        <v>44819</v>
      </c>
      <c r="B311" s="23">
        <v>160452</v>
      </c>
      <c r="C311" s="23" t="s">
        <v>121</v>
      </c>
      <c r="D311" s="23" t="s">
        <v>122</v>
      </c>
      <c r="E311" s="24">
        <v>59464.5</v>
      </c>
    </row>
    <row r="312" spans="1:5" s="5" customFormat="1" x14ac:dyDescent="0.25">
      <c r="A312" s="22">
        <v>44834</v>
      </c>
      <c r="B312" s="23">
        <v>160987</v>
      </c>
      <c r="C312" s="23" t="s">
        <v>121</v>
      </c>
      <c r="D312" s="23" t="s">
        <v>25</v>
      </c>
      <c r="E312" s="24">
        <v>10383.959999999999</v>
      </c>
    </row>
    <row r="313" spans="1:5" x14ac:dyDescent="0.25">
      <c r="A313" s="22">
        <v>44687</v>
      </c>
      <c r="B313" s="23">
        <v>60</v>
      </c>
      <c r="C313" s="23" t="s">
        <v>137</v>
      </c>
      <c r="D313" s="23" t="s">
        <v>24</v>
      </c>
      <c r="E313" s="24">
        <v>88323</v>
      </c>
    </row>
    <row r="314" spans="1:5" s="5" customFormat="1" x14ac:dyDescent="0.25">
      <c r="A314" s="22">
        <v>44706</v>
      </c>
      <c r="B314" s="23">
        <v>63</v>
      </c>
      <c r="C314" s="23" t="s">
        <v>137</v>
      </c>
      <c r="D314" s="23" t="s">
        <v>24</v>
      </c>
      <c r="E314" s="24">
        <v>100335</v>
      </c>
    </row>
    <row r="315" spans="1:5" s="5" customFormat="1" x14ac:dyDescent="0.25">
      <c r="A315" s="22">
        <v>44781</v>
      </c>
      <c r="B315" s="23">
        <v>64</v>
      </c>
      <c r="C315" s="23" t="s">
        <v>137</v>
      </c>
      <c r="D315" s="23" t="s">
        <v>24</v>
      </c>
      <c r="E315" s="24">
        <v>83982.96</v>
      </c>
    </row>
    <row r="316" spans="1:5" s="5" customFormat="1" x14ac:dyDescent="0.25">
      <c r="A316" s="22">
        <v>44781</v>
      </c>
      <c r="B316" s="23">
        <v>88</v>
      </c>
      <c r="C316" s="23" t="s">
        <v>93</v>
      </c>
      <c r="D316" s="23" t="s">
        <v>94</v>
      </c>
      <c r="E316" s="24">
        <v>3987.29</v>
      </c>
    </row>
    <row r="317" spans="1:5" s="5" customFormat="1" x14ac:dyDescent="0.25">
      <c r="A317" s="22">
        <v>44781</v>
      </c>
      <c r="B317" s="23">
        <v>137</v>
      </c>
      <c r="C317" s="23" t="s">
        <v>93</v>
      </c>
      <c r="D317" s="23" t="s">
        <v>94</v>
      </c>
      <c r="E317" s="24">
        <v>2552.7600000000002</v>
      </c>
    </row>
    <row r="318" spans="1:5" s="5" customFormat="1" x14ac:dyDescent="0.25">
      <c r="A318" s="22">
        <v>44781</v>
      </c>
      <c r="B318" s="23">
        <v>153</v>
      </c>
      <c r="C318" s="23" t="s">
        <v>93</v>
      </c>
      <c r="D318" s="23" t="s">
        <v>94</v>
      </c>
      <c r="E318" s="24">
        <v>27504.53</v>
      </c>
    </row>
    <row r="319" spans="1:5" s="5" customFormat="1" x14ac:dyDescent="0.25">
      <c r="A319" s="22">
        <v>44781</v>
      </c>
      <c r="B319" s="23">
        <v>165</v>
      </c>
      <c r="C319" s="23" t="s">
        <v>93</v>
      </c>
      <c r="D319" s="23" t="s">
        <v>94</v>
      </c>
      <c r="E319" s="24">
        <v>264184.44</v>
      </c>
    </row>
    <row r="320" spans="1:5" s="5" customFormat="1" x14ac:dyDescent="0.25">
      <c r="A320" s="22">
        <v>44781</v>
      </c>
      <c r="B320" s="23">
        <v>170</v>
      </c>
      <c r="C320" s="23" t="s">
        <v>93</v>
      </c>
      <c r="D320" s="23" t="s">
        <v>94</v>
      </c>
      <c r="E320" s="24">
        <v>19348.95</v>
      </c>
    </row>
    <row r="321" spans="1:5" s="5" customFormat="1" x14ac:dyDescent="0.25">
      <c r="A321" s="22">
        <v>44671</v>
      </c>
      <c r="B321" s="23">
        <v>8388</v>
      </c>
      <c r="C321" s="23" t="s">
        <v>136</v>
      </c>
      <c r="D321" s="23" t="s">
        <v>24</v>
      </c>
      <c r="E321" s="24">
        <v>15600</v>
      </c>
    </row>
    <row r="322" spans="1:5" s="5" customFormat="1" x14ac:dyDescent="0.25">
      <c r="A322" s="22">
        <v>44727</v>
      </c>
      <c r="B322" s="23">
        <v>8852</v>
      </c>
      <c r="C322" s="23" t="s">
        <v>136</v>
      </c>
      <c r="D322" s="23" t="s">
        <v>23</v>
      </c>
      <c r="E322" s="24">
        <v>13000</v>
      </c>
    </row>
    <row r="323" spans="1:5" s="5" customFormat="1" x14ac:dyDescent="0.25">
      <c r="A323" s="22">
        <v>44832</v>
      </c>
      <c r="B323" s="23">
        <v>572</v>
      </c>
      <c r="C323" s="23" t="s">
        <v>781</v>
      </c>
      <c r="D323" s="23" t="s">
        <v>24</v>
      </c>
      <c r="E323" s="24">
        <v>19552.599999999999</v>
      </c>
    </row>
    <row r="324" spans="1:5" s="5" customFormat="1" x14ac:dyDescent="0.25">
      <c r="A324" s="22">
        <v>43843</v>
      </c>
      <c r="B324" s="23">
        <v>61</v>
      </c>
      <c r="C324" s="23" t="s">
        <v>123</v>
      </c>
      <c r="D324" s="23" t="s">
        <v>124</v>
      </c>
      <c r="E324" s="24">
        <v>6112.4</v>
      </c>
    </row>
    <row r="325" spans="1:5" s="5" customFormat="1" x14ac:dyDescent="0.25">
      <c r="A325" s="22">
        <v>43846</v>
      </c>
      <c r="B325" s="23">
        <v>63</v>
      </c>
      <c r="C325" s="23" t="s">
        <v>123</v>
      </c>
      <c r="D325" s="23" t="s">
        <v>125</v>
      </c>
      <c r="E325" s="24">
        <v>45713.2</v>
      </c>
    </row>
    <row r="326" spans="1:5" s="5" customFormat="1" x14ac:dyDescent="0.25">
      <c r="A326" s="22">
        <v>43874</v>
      </c>
      <c r="B326" s="23">
        <v>72</v>
      </c>
      <c r="C326" s="23" t="s">
        <v>123</v>
      </c>
      <c r="D326" s="23" t="s">
        <v>126</v>
      </c>
      <c r="E326" s="24">
        <v>140725.38</v>
      </c>
    </row>
    <row r="327" spans="1:5" s="5" customFormat="1" x14ac:dyDescent="0.25">
      <c r="A327" s="22">
        <v>44398</v>
      </c>
      <c r="B327" s="23">
        <v>28519</v>
      </c>
      <c r="C327" s="23" t="s">
        <v>129</v>
      </c>
      <c r="D327" s="23" t="s">
        <v>109</v>
      </c>
      <c r="E327" s="24">
        <v>130800</v>
      </c>
    </row>
    <row r="328" spans="1:5" s="5" customFormat="1" x14ac:dyDescent="0.25">
      <c r="A328" s="22">
        <v>44403</v>
      </c>
      <c r="B328" s="23">
        <v>28535</v>
      </c>
      <c r="C328" s="23" t="s">
        <v>129</v>
      </c>
      <c r="D328" s="23" t="s">
        <v>109</v>
      </c>
      <c r="E328" s="24">
        <v>107250</v>
      </c>
    </row>
    <row r="329" spans="1:5" s="5" customFormat="1" x14ac:dyDescent="0.25">
      <c r="A329" s="22">
        <v>44403</v>
      </c>
      <c r="B329" s="23">
        <v>28536</v>
      </c>
      <c r="C329" s="23" t="s">
        <v>129</v>
      </c>
      <c r="D329" s="23" t="s">
        <v>109</v>
      </c>
      <c r="E329" s="24">
        <v>107250</v>
      </c>
    </row>
    <row r="330" spans="1:5" s="5" customFormat="1" x14ac:dyDescent="0.25">
      <c r="A330" s="22">
        <v>44410</v>
      </c>
      <c r="B330" s="23">
        <v>28557</v>
      </c>
      <c r="C330" s="23" t="s">
        <v>129</v>
      </c>
      <c r="D330" s="23" t="s">
        <v>109</v>
      </c>
      <c r="E330" s="24">
        <v>120000</v>
      </c>
    </row>
    <row r="331" spans="1:5" x14ac:dyDescent="0.25">
      <c r="A331" s="22">
        <v>44411</v>
      </c>
      <c r="B331" s="23">
        <v>28562</v>
      </c>
      <c r="C331" s="23" t="s">
        <v>129</v>
      </c>
      <c r="D331" s="23" t="s">
        <v>109</v>
      </c>
      <c r="E331" s="24">
        <v>80000</v>
      </c>
    </row>
    <row r="332" spans="1:5" s="5" customFormat="1" x14ac:dyDescent="0.25">
      <c r="A332" s="22">
        <v>44420</v>
      </c>
      <c r="B332" s="23">
        <v>28576</v>
      </c>
      <c r="C332" s="23" t="s">
        <v>129</v>
      </c>
      <c r="D332" s="23" t="s">
        <v>130</v>
      </c>
      <c r="E332" s="24">
        <v>100000</v>
      </c>
    </row>
    <row r="333" spans="1:5" s="5" customFormat="1" x14ac:dyDescent="0.25">
      <c r="A333" s="22">
        <v>44420</v>
      </c>
      <c r="B333" s="23">
        <v>28577</v>
      </c>
      <c r="C333" s="23" t="s">
        <v>129</v>
      </c>
      <c r="D333" s="23" t="s">
        <v>130</v>
      </c>
      <c r="E333" s="24">
        <v>120000</v>
      </c>
    </row>
    <row r="334" spans="1:5" s="5" customFormat="1" x14ac:dyDescent="0.25">
      <c r="A334" s="22">
        <v>44427</v>
      </c>
      <c r="B334" s="23">
        <v>28591</v>
      </c>
      <c r="C334" s="23" t="s">
        <v>129</v>
      </c>
      <c r="D334" s="23" t="s">
        <v>130</v>
      </c>
      <c r="E334" s="24">
        <v>130800</v>
      </c>
    </row>
    <row r="335" spans="1:5" s="5" customFormat="1" x14ac:dyDescent="0.25">
      <c r="A335" s="22">
        <v>44427</v>
      </c>
      <c r="B335" s="23">
        <v>28598</v>
      </c>
      <c r="C335" s="23" t="s">
        <v>129</v>
      </c>
      <c r="D335" s="23" t="s">
        <v>130</v>
      </c>
      <c r="E335" s="24">
        <v>130800</v>
      </c>
    </row>
    <row r="336" spans="1:5" s="5" customFormat="1" x14ac:dyDescent="0.25">
      <c r="A336" s="22">
        <v>44428</v>
      </c>
      <c r="B336" s="23">
        <v>28381</v>
      </c>
      <c r="C336" s="23" t="s">
        <v>129</v>
      </c>
      <c r="D336" s="23" t="s">
        <v>97</v>
      </c>
      <c r="E336" s="24">
        <v>110000</v>
      </c>
    </row>
    <row r="337" spans="1:5" s="5" customFormat="1" x14ac:dyDescent="0.25">
      <c r="A337" s="22">
        <v>44447</v>
      </c>
      <c r="B337" s="23">
        <v>28640</v>
      </c>
      <c r="C337" s="23" t="s">
        <v>129</v>
      </c>
      <c r="D337" s="23" t="s">
        <v>97</v>
      </c>
      <c r="E337" s="24">
        <v>45000</v>
      </c>
    </row>
    <row r="338" spans="1:5" x14ac:dyDescent="0.25">
      <c r="A338" s="22">
        <v>44456</v>
      </c>
      <c r="B338" s="23">
        <v>28612</v>
      </c>
      <c r="C338" s="23" t="s">
        <v>129</v>
      </c>
      <c r="D338" s="23" t="s">
        <v>131</v>
      </c>
      <c r="E338" s="24">
        <v>100000</v>
      </c>
    </row>
    <row r="339" spans="1:5" s="5" customFormat="1" x14ac:dyDescent="0.25">
      <c r="A339" s="22">
        <v>44482</v>
      </c>
      <c r="B339" s="23">
        <v>28709</v>
      </c>
      <c r="C339" s="23" t="s">
        <v>129</v>
      </c>
      <c r="D339" s="23" t="s">
        <v>132</v>
      </c>
      <c r="E339" s="24">
        <v>118250</v>
      </c>
    </row>
    <row r="340" spans="1:5" s="5" customFormat="1" x14ac:dyDescent="0.25">
      <c r="A340" s="22">
        <v>44482</v>
      </c>
      <c r="B340" s="23">
        <v>28710</v>
      </c>
      <c r="C340" s="23" t="s">
        <v>129</v>
      </c>
      <c r="D340" s="23" t="s">
        <v>131</v>
      </c>
      <c r="E340" s="24">
        <v>118250</v>
      </c>
    </row>
    <row r="341" spans="1:5" x14ac:dyDescent="0.25">
      <c r="A341" s="22">
        <v>44488</v>
      </c>
      <c r="B341" s="23">
        <v>28765</v>
      </c>
      <c r="C341" s="23" t="s">
        <v>129</v>
      </c>
      <c r="D341" s="23" t="s">
        <v>133</v>
      </c>
      <c r="E341" s="24">
        <v>19500</v>
      </c>
    </row>
    <row r="342" spans="1:5" s="5" customFormat="1" x14ac:dyDescent="0.25">
      <c r="A342" s="22">
        <v>44511</v>
      </c>
      <c r="B342" s="23">
        <v>28796</v>
      </c>
      <c r="C342" s="23" t="s">
        <v>129</v>
      </c>
      <c r="D342" s="23" t="s">
        <v>134</v>
      </c>
      <c r="E342" s="24">
        <v>54000</v>
      </c>
    </row>
    <row r="343" spans="1:5" s="5" customFormat="1" x14ac:dyDescent="0.25">
      <c r="A343" s="22">
        <v>44564</v>
      </c>
      <c r="B343" s="23">
        <v>28782</v>
      </c>
      <c r="C343" s="23" t="s">
        <v>129</v>
      </c>
      <c r="D343" s="23" t="s">
        <v>134</v>
      </c>
      <c r="E343" s="24">
        <v>123500</v>
      </c>
    </row>
    <row r="344" spans="1:5" s="5" customFormat="1" x14ac:dyDescent="0.25">
      <c r="A344" s="22">
        <v>44638</v>
      </c>
      <c r="B344" s="23">
        <v>28774</v>
      </c>
      <c r="C344" s="23" t="s">
        <v>129</v>
      </c>
      <c r="D344" s="23" t="s">
        <v>134</v>
      </c>
      <c r="E344" s="24">
        <v>56250</v>
      </c>
    </row>
    <row r="345" spans="1:5" s="5" customFormat="1" x14ac:dyDescent="0.25">
      <c r="A345" s="22">
        <v>44761</v>
      </c>
      <c r="B345" s="23">
        <v>2005816</v>
      </c>
      <c r="C345" s="23" t="s">
        <v>135</v>
      </c>
      <c r="D345" s="23" t="s">
        <v>25</v>
      </c>
      <c r="E345" s="24">
        <v>159974.70000000001</v>
      </c>
    </row>
    <row r="346" spans="1:5" s="5" customFormat="1" x14ac:dyDescent="0.25">
      <c r="A346" s="22">
        <v>44761</v>
      </c>
      <c r="B346" s="23">
        <v>2005840</v>
      </c>
      <c r="C346" s="23" t="s">
        <v>135</v>
      </c>
      <c r="D346" s="23" t="s">
        <v>25</v>
      </c>
      <c r="E346" s="24">
        <v>11500</v>
      </c>
    </row>
    <row r="347" spans="1:5" s="5" customFormat="1" x14ac:dyDescent="0.25">
      <c r="A347" s="22">
        <v>44771</v>
      </c>
      <c r="B347" s="23">
        <v>2002098</v>
      </c>
      <c r="C347" s="23" t="s">
        <v>135</v>
      </c>
      <c r="D347" s="23" t="s">
        <v>25</v>
      </c>
      <c r="E347" s="24">
        <v>164294</v>
      </c>
    </row>
    <row r="348" spans="1:5" s="5" customFormat="1" x14ac:dyDescent="0.25">
      <c r="A348" s="22">
        <v>44784</v>
      </c>
      <c r="B348" s="23">
        <v>2006165</v>
      </c>
      <c r="C348" s="23" t="s">
        <v>135</v>
      </c>
      <c r="D348" s="23" t="s">
        <v>25</v>
      </c>
      <c r="E348" s="24">
        <v>22602.9</v>
      </c>
    </row>
    <row r="349" spans="1:5" s="5" customFormat="1" x14ac:dyDescent="0.25">
      <c r="A349" s="22">
        <v>44802</v>
      </c>
      <c r="B349" s="23">
        <v>2006444</v>
      </c>
      <c r="C349" s="23" t="s">
        <v>135</v>
      </c>
      <c r="D349" s="23" t="s">
        <v>25</v>
      </c>
      <c r="E349" s="24">
        <v>156654.66</v>
      </c>
    </row>
    <row r="350" spans="1:5" s="5" customFormat="1" x14ac:dyDescent="0.25">
      <c r="A350" s="22">
        <v>44811</v>
      </c>
      <c r="B350" s="23">
        <v>2006538</v>
      </c>
      <c r="C350" s="23" t="s">
        <v>135</v>
      </c>
      <c r="D350" s="23" t="s">
        <v>25</v>
      </c>
      <c r="E350" s="24">
        <v>144370.70000000001</v>
      </c>
    </row>
    <row r="351" spans="1:5" s="5" customFormat="1" x14ac:dyDescent="0.25">
      <c r="A351" s="22">
        <v>44834</v>
      </c>
      <c r="B351" s="23">
        <v>2006733</v>
      </c>
      <c r="C351" s="23" t="s">
        <v>135</v>
      </c>
      <c r="D351" s="23" t="s">
        <v>25</v>
      </c>
      <c r="E351" s="24">
        <v>149726.10999999999</v>
      </c>
    </row>
    <row r="352" spans="1:5" s="5" customFormat="1" x14ac:dyDescent="0.25">
      <c r="A352" s="22">
        <v>44557</v>
      </c>
      <c r="B352" s="23">
        <v>304</v>
      </c>
      <c r="C352" s="23" t="s">
        <v>138</v>
      </c>
      <c r="D352" s="23" t="s">
        <v>139</v>
      </c>
      <c r="E352" s="24">
        <v>11381</v>
      </c>
    </row>
    <row r="353" spans="1:5" s="5" customFormat="1" x14ac:dyDescent="0.25">
      <c r="A353" s="22">
        <v>44742</v>
      </c>
      <c r="B353" s="23">
        <v>335</v>
      </c>
      <c r="C353" s="23" t="s">
        <v>138</v>
      </c>
      <c r="D353" s="23" t="s">
        <v>140</v>
      </c>
      <c r="E353" s="24">
        <v>114483.6</v>
      </c>
    </row>
    <row r="354" spans="1:5" s="5" customFormat="1" x14ac:dyDescent="0.25">
      <c r="A354" s="22">
        <v>44761</v>
      </c>
      <c r="B354" s="23">
        <v>336</v>
      </c>
      <c r="C354" s="23" t="s">
        <v>138</v>
      </c>
      <c r="D354" s="23" t="s">
        <v>141</v>
      </c>
      <c r="E354" s="24">
        <v>158922.4</v>
      </c>
    </row>
    <row r="355" spans="1:5" s="5" customFormat="1" x14ac:dyDescent="0.25">
      <c r="A355" s="22">
        <v>44767</v>
      </c>
      <c r="B355" s="23">
        <v>339</v>
      </c>
      <c r="C355" s="23" t="s">
        <v>138</v>
      </c>
      <c r="D355" s="23" t="s">
        <v>140</v>
      </c>
      <c r="E355" s="24">
        <v>164088.07999999999</v>
      </c>
    </row>
    <row r="356" spans="1:5" x14ac:dyDescent="0.25">
      <c r="A356" s="22">
        <v>44791</v>
      </c>
      <c r="B356" s="23">
        <v>340</v>
      </c>
      <c r="C356" s="23" t="s">
        <v>138</v>
      </c>
      <c r="D356" s="23" t="s">
        <v>140</v>
      </c>
      <c r="E356" s="24">
        <v>163713.20000000001</v>
      </c>
    </row>
    <row r="357" spans="1:5" s="5" customFormat="1" x14ac:dyDescent="0.25">
      <c r="A357" s="22">
        <v>44791</v>
      </c>
      <c r="B357" s="23">
        <v>341</v>
      </c>
      <c r="C357" s="23" t="s">
        <v>138</v>
      </c>
      <c r="D357" s="23" t="s">
        <v>140</v>
      </c>
      <c r="E357" s="24">
        <v>95568.2</v>
      </c>
    </row>
    <row r="358" spans="1:5" s="5" customFormat="1" x14ac:dyDescent="0.25">
      <c r="A358" s="22">
        <v>44791</v>
      </c>
      <c r="B358" s="23">
        <v>342</v>
      </c>
      <c r="C358" s="23" t="s">
        <v>138</v>
      </c>
      <c r="D358" s="23" t="s">
        <v>140</v>
      </c>
      <c r="E358" s="24">
        <v>161911.66</v>
      </c>
    </row>
    <row r="359" spans="1:5" s="5" customFormat="1" x14ac:dyDescent="0.25">
      <c r="A359" s="22">
        <v>44791</v>
      </c>
      <c r="B359" s="23">
        <v>343</v>
      </c>
      <c r="C359" s="23" t="s">
        <v>138</v>
      </c>
      <c r="D359" s="23" t="s">
        <v>140</v>
      </c>
      <c r="E359" s="24">
        <v>159454.76</v>
      </c>
    </row>
    <row r="360" spans="1:5" s="5" customFormat="1" x14ac:dyDescent="0.25">
      <c r="A360" s="22">
        <v>44791</v>
      </c>
      <c r="B360" s="23">
        <v>344</v>
      </c>
      <c r="C360" s="23" t="s">
        <v>138</v>
      </c>
      <c r="D360" s="23" t="s">
        <v>738</v>
      </c>
      <c r="E360" s="24">
        <v>50850</v>
      </c>
    </row>
    <row r="361" spans="1:5" s="5" customFormat="1" x14ac:dyDescent="0.25">
      <c r="A361" s="22">
        <v>44819</v>
      </c>
      <c r="B361" s="23">
        <v>345</v>
      </c>
      <c r="C361" s="23" t="s">
        <v>138</v>
      </c>
      <c r="D361" s="23" t="s">
        <v>140</v>
      </c>
      <c r="E361" s="24">
        <v>90423.4</v>
      </c>
    </row>
    <row r="362" spans="1:5" s="5" customFormat="1" x14ac:dyDescent="0.25">
      <c r="A362" s="22">
        <v>44819</v>
      </c>
      <c r="B362" s="23">
        <v>346</v>
      </c>
      <c r="C362" s="23" t="s">
        <v>138</v>
      </c>
      <c r="D362" s="23" t="s">
        <v>140</v>
      </c>
      <c r="E362" s="24">
        <v>148200</v>
      </c>
    </row>
    <row r="363" spans="1:5" s="5" customFormat="1" x14ac:dyDescent="0.25">
      <c r="A363" s="22">
        <v>44832</v>
      </c>
      <c r="B363" s="23">
        <v>347</v>
      </c>
      <c r="C363" s="23" t="s">
        <v>138</v>
      </c>
      <c r="D363" s="23" t="s">
        <v>140</v>
      </c>
      <c r="E363" s="24">
        <v>163279.28</v>
      </c>
    </row>
    <row r="364" spans="1:5" s="5" customFormat="1" x14ac:dyDescent="0.25">
      <c r="A364" s="22">
        <v>44834</v>
      </c>
      <c r="B364" s="23">
        <v>348</v>
      </c>
      <c r="C364" s="23" t="s">
        <v>138</v>
      </c>
      <c r="D364" s="23" t="s">
        <v>140</v>
      </c>
      <c r="E364" s="24">
        <v>162158</v>
      </c>
    </row>
    <row r="365" spans="1:5" s="5" customFormat="1" x14ac:dyDescent="0.25">
      <c r="A365" s="22">
        <v>43727</v>
      </c>
      <c r="B365" s="23">
        <v>60</v>
      </c>
      <c r="C365" s="23" t="s">
        <v>172</v>
      </c>
      <c r="D365" s="23" t="s">
        <v>176</v>
      </c>
      <c r="E365" s="24">
        <v>96170</v>
      </c>
    </row>
    <row r="366" spans="1:5" x14ac:dyDescent="0.25">
      <c r="A366" s="22">
        <v>43739</v>
      </c>
      <c r="B366" s="23">
        <v>62</v>
      </c>
      <c r="C366" s="23" t="s">
        <v>172</v>
      </c>
      <c r="D366" s="23" t="s">
        <v>173</v>
      </c>
      <c r="E366" s="24">
        <v>32214</v>
      </c>
    </row>
    <row r="367" spans="1:5" s="5" customFormat="1" x14ac:dyDescent="0.25">
      <c r="A367" s="22">
        <v>43748</v>
      </c>
      <c r="B367" s="23">
        <v>63</v>
      </c>
      <c r="C367" s="23" t="s">
        <v>172</v>
      </c>
      <c r="D367" s="23" t="s">
        <v>175</v>
      </c>
      <c r="E367" s="24">
        <v>77880</v>
      </c>
    </row>
    <row r="368" spans="1:5" s="5" customFormat="1" x14ac:dyDescent="0.25">
      <c r="A368" s="22">
        <v>43759</v>
      </c>
      <c r="B368" s="23">
        <v>64</v>
      </c>
      <c r="C368" s="23" t="s">
        <v>172</v>
      </c>
      <c r="D368" s="23" t="s">
        <v>174</v>
      </c>
      <c r="E368" s="24">
        <v>8472.4</v>
      </c>
    </row>
    <row r="369" spans="1:5" s="5" customFormat="1" x14ac:dyDescent="0.25">
      <c r="A369" s="22">
        <v>43760</v>
      </c>
      <c r="B369" s="23">
        <v>65</v>
      </c>
      <c r="C369" s="23" t="s">
        <v>172</v>
      </c>
      <c r="D369" s="23" t="s">
        <v>173</v>
      </c>
      <c r="E369" s="24">
        <v>32214</v>
      </c>
    </row>
    <row r="370" spans="1:5" s="5" customFormat="1" x14ac:dyDescent="0.25">
      <c r="A370" s="22">
        <v>43774</v>
      </c>
      <c r="B370" s="23">
        <v>66</v>
      </c>
      <c r="C370" s="23" t="s">
        <v>172</v>
      </c>
      <c r="D370" s="23" t="s">
        <v>177</v>
      </c>
      <c r="E370" s="24">
        <v>58292</v>
      </c>
    </row>
    <row r="371" spans="1:5" s="5" customFormat="1" x14ac:dyDescent="0.25">
      <c r="A371" s="22">
        <v>43777</v>
      </c>
      <c r="B371" s="23">
        <v>67</v>
      </c>
      <c r="C371" s="23" t="s">
        <v>172</v>
      </c>
      <c r="D371" s="23" t="s">
        <v>178</v>
      </c>
      <c r="E371" s="24">
        <v>11488.5</v>
      </c>
    </row>
    <row r="372" spans="1:5" x14ac:dyDescent="0.25">
      <c r="A372" s="22">
        <v>43887</v>
      </c>
      <c r="B372" s="23">
        <v>153</v>
      </c>
      <c r="C372" s="23" t="s">
        <v>172</v>
      </c>
      <c r="D372" s="23" t="s">
        <v>177</v>
      </c>
      <c r="E372" s="24">
        <v>46905</v>
      </c>
    </row>
    <row r="373" spans="1:5" s="5" customFormat="1" x14ac:dyDescent="0.25">
      <c r="A373" s="22">
        <v>44111</v>
      </c>
      <c r="B373" s="23">
        <v>166</v>
      </c>
      <c r="C373" s="23" t="s">
        <v>172</v>
      </c>
      <c r="D373" s="23" t="s">
        <v>179</v>
      </c>
      <c r="E373" s="24">
        <v>57017.599999999999</v>
      </c>
    </row>
    <row r="374" spans="1:5" s="5" customFormat="1" x14ac:dyDescent="0.25">
      <c r="A374" s="22">
        <v>44153</v>
      </c>
      <c r="B374" s="23">
        <v>170</v>
      </c>
      <c r="C374" s="23" t="s">
        <v>172</v>
      </c>
      <c r="D374" s="23" t="s">
        <v>179</v>
      </c>
      <c r="E374" s="24">
        <v>47974.080000000002</v>
      </c>
    </row>
    <row r="375" spans="1:5" s="5" customFormat="1" x14ac:dyDescent="0.25">
      <c r="A375" s="22">
        <v>44153</v>
      </c>
      <c r="B375" s="23">
        <v>171</v>
      </c>
      <c r="C375" s="23" t="s">
        <v>172</v>
      </c>
      <c r="D375" s="23" t="s">
        <v>180</v>
      </c>
      <c r="E375" s="24">
        <v>105256</v>
      </c>
    </row>
    <row r="376" spans="1:5" x14ac:dyDescent="0.25">
      <c r="A376" s="22">
        <v>44214</v>
      </c>
      <c r="B376" s="23">
        <v>178</v>
      </c>
      <c r="C376" s="23" t="s">
        <v>172</v>
      </c>
      <c r="D376" s="23" t="s">
        <v>179</v>
      </c>
      <c r="E376" s="24">
        <v>40521.199999999997</v>
      </c>
    </row>
    <row r="377" spans="1:5" x14ac:dyDescent="0.25">
      <c r="A377" s="22">
        <v>44330</v>
      </c>
      <c r="B377" s="23">
        <v>180</v>
      </c>
      <c r="C377" s="23" t="s">
        <v>172</v>
      </c>
      <c r="D377" s="23" t="s">
        <v>179</v>
      </c>
      <c r="E377" s="24">
        <v>20496.599999999999</v>
      </c>
    </row>
    <row r="378" spans="1:5" s="5" customFormat="1" x14ac:dyDescent="0.25">
      <c r="A378" s="22">
        <v>44335</v>
      </c>
      <c r="B378" s="23">
        <v>181</v>
      </c>
      <c r="C378" s="23" t="s">
        <v>172</v>
      </c>
      <c r="D378" s="23" t="s">
        <v>179</v>
      </c>
      <c r="E378" s="24">
        <v>130817.16</v>
      </c>
    </row>
    <row r="379" spans="1:5" x14ac:dyDescent="0.25">
      <c r="A379" s="22">
        <v>44371</v>
      </c>
      <c r="B379" s="23">
        <v>184</v>
      </c>
      <c r="C379" s="23" t="s">
        <v>172</v>
      </c>
      <c r="D379" s="23" t="s">
        <v>179</v>
      </c>
      <c r="E379" s="24">
        <v>131086.20000000001</v>
      </c>
    </row>
    <row r="380" spans="1:5" x14ac:dyDescent="0.25">
      <c r="A380" s="22">
        <v>44376</v>
      </c>
      <c r="B380" s="23">
        <v>185</v>
      </c>
      <c r="C380" s="23" t="s">
        <v>172</v>
      </c>
      <c r="D380" s="23" t="s">
        <v>179</v>
      </c>
      <c r="E380" s="24">
        <v>77917.759999999995</v>
      </c>
    </row>
    <row r="381" spans="1:5" x14ac:dyDescent="0.25">
      <c r="A381" s="22">
        <v>44336</v>
      </c>
      <c r="B381" s="23">
        <v>272</v>
      </c>
      <c r="C381" s="23" t="s">
        <v>142</v>
      </c>
      <c r="D381" s="23" t="s">
        <v>143</v>
      </c>
      <c r="E381" s="24">
        <v>9322</v>
      </c>
    </row>
    <row r="382" spans="1:5" x14ac:dyDescent="0.25">
      <c r="A382" s="22">
        <v>44348</v>
      </c>
      <c r="B382" s="23">
        <v>274</v>
      </c>
      <c r="C382" s="23" t="s">
        <v>142</v>
      </c>
      <c r="D382" s="23" t="s">
        <v>144</v>
      </c>
      <c r="E382" s="24">
        <v>117764</v>
      </c>
    </row>
    <row r="383" spans="1:5" s="5" customFormat="1" x14ac:dyDescent="0.25">
      <c r="A383" s="22">
        <v>44348</v>
      </c>
      <c r="B383" s="23">
        <v>275</v>
      </c>
      <c r="C383" s="23" t="s">
        <v>142</v>
      </c>
      <c r="D383" s="23" t="s">
        <v>143</v>
      </c>
      <c r="E383" s="24">
        <v>69148</v>
      </c>
    </row>
    <row r="384" spans="1:5" x14ac:dyDescent="0.25">
      <c r="A384" s="22">
        <v>44370</v>
      </c>
      <c r="B384" s="23">
        <v>276</v>
      </c>
      <c r="C384" s="23" t="s">
        <v>142</v>
      </c>
      <c r="D384" s="23" t="s">
        <v>145</v>
      </c>
      <c r="E384" s="24">
        <v>32568</v>
      </c>
    </row>
    <row r="385" spans="1:5" s="5" customFormat="1" x14ac:dyDescent="0.25">
      <c r="A385" s="22">
        <v>44410</v>
      </c>
      <c r="B385" s="23">
        <v>278</v>
      </c>
      <c r="C385" s="23" t="s">
        <v>142</v>
      </c>
      <c r="D385" s="23" t="s">
        <v>146</v>
      </c>
      <c r="E385" s="24">
        <v>120124</v>
      </c>
    </row>
    <row r="386" spans="1:5" s="5" customFormat="1" x14ac:dyDescent="0.25">
      <c r="A386" s="22">
        <v>44410</v>
      </c>
      <c r="B386" s="23">
        <v>279</v>
      </c>
      <c r="C386" s="23" t="s">
        <v>142</v>
      </c>
      <c r="D386" s="23" t="s">
        <v>145</v>
      </c>
      <c r="E386" s="24">
        <v>23364</v>
      </c>
    </row>
    <row r="387" spans="1:5" s="5" customFormat="1" x14ac:dyDescent="0.25">
      <c r="A387" s="22">
        <v>44491</v>
      </c>
      <c r="B387" s="23">
        <v>281</v>
      </c>
      <c r="C387" s="23" t="s">
        <v>142</v>
      </c>
      <c r="D387" s="23" t="s">
        <v>147</v>
      </c>
      <c r="E387" s="24">
        <v>83190</v>
      </c>
    </row>
    <row r="388" spans="1:5" s="5" customFormat="1" x14ac:dyDescent="0.25">
      <c r="A388" s="22">
        <v>44511</v>
      </c>
      <c r="B388" s="23">
        <v>287</v>
      </c>
      <c r="C388" s="23" t="s">
        <v>142</v>
      </c>
      <c r="D388" s="23" t="s">
        <v>148</v>
      </c>
      <c r="E388" s="24">
        <v>49560</v>
      </c>
    </row>
    <row r="389" spans="1:5" s="5" customFormat="1" x14ac:dyDescent="0.25">
      <c r="A389" s="22">
        <v>44697</v>
      </c>
      <c r="B389" s="23">
        <v>95125</v>
      </c>
      <c r="C389" s="23" t="s">
        <v>185</v>
      </c>
      <c r="D389" s="23" t="s">
        <v>186</v>
      </c>
      <c r="E389" s="24">
        <v>162030.51999999999</v>
      </c>
    </row>
    <row r="390" spans="1:5" s="5" customFormat="1" x14ac:dyDescent="0.25">
      <c r="A390" s="22">
        <v>44722</v>
      </c>
      <c r="B390" s="23">
        <v>95544</v>
      </c>
      <c r="C390" s="23" t="s">
        <v>185</v>
      </c>
      <c r="D390" s="23" t="s">
        <v>186</v>
      </c>
      <c r="E390" s="24">
        <v>33541.5</v>
      </c>
    </row>
    <row r="391" spans="1:5" s="5" customFormat="1" x14ac:dyDescent="0.25">
      <c r="A391" s="22">
        <v>44753</v>
      </c>
      <c r="B391" s="23">
        <v>95782</v>
      </c>
      <c r="C391" s="23" t="s">
        <v>185</v>
      </c>
      <c r="D391" s="23" t="s">
        <v>186</v>
      </c>
      <c r="E391" s="24">
        <v>163548.42000000001</v>
      </c>
    </row>
    <row r="392" spans="1:5" s="5" customFormat="1" x14ac:dyDescent="0.25">
      <c r="A392" s="22">
        <v>44753</v>
      </c>
      <c r="B392" s="23">
        <v>95817</v>
      </c>
      <c r="C392" s="23" t="s">
        <v>185</v>
      </c>
      <c r="D392" s="23" t="s">
        <v>186</v>
      </c>
      <c r="E392" s="24">
        <v>23800.6</v>
      </c>
    </row>
    <row r="393" spans="1:5" s="5" customFormat="1" x14ac:dyDescent="0.25">
      <c r="A393" s="22">
        <v>44767</v>
      </c>
      <c r="B393" s="23">
        <v>95993</v>
      </c>
      <c r="C393" s="23" t="s">
        <v>185</v>
      </c>
      <c r="D393" s="23" t="s">
        <v>186</v>
      </c>
      <c r="E393" s="24">
        <v>12802.43</v>
      </c>
    </row>
    <row r="394" spans="1:5" s="5" customFormat="1" x14ac:dyDescent="0.25">
      <c r="A394" s="22">
        <v>44771</v>
      </c>
      <c r="B394" s="23">
        <v>96136</v>
      </c>
      <c r="C394" s="23" t="s">
        <v>185</v>
      </c>
      <c r="D394" s="23" t="s">
        <v>186</v>
      </c>
      <c r="E394" s="24">
        <v>29860.21</v>
      </c>
    </row>
    <row r="395" spans="1:5" s="5" customFormat="1" x14ac:dyDescent="0.25">
      <c r="A395" s="22">
        <v>44791</v>
      </c>
      <c r="B395" s="23">
        <v>96360</v>
      </c>
      <c r="C395" s="23" t="s">
        <v>185</v>
      </c>
      <c r="D395" s="23" t="s">
        <v>186</v>
      </c>
      <c r="E395" s="24">
        <v>107026</v>
      </c>
    </row>
    <row r="396" spans="1:5" s="5" customFormat="1" x14ac:dyDescent="0.25">
      <c r="A396" s="22">
        <v>44834</v>
      </c>
      <c r="B396" s="23">
        <v>97128</v>
      </c>
      <c r="C396" s="23" t="s">
        <v>185</v>
      </c>
      <c r="D396" s="23" t="s">
        <v>186</v>
      </c>
      <c r="E396" s="24">
        <v>96000</v>
      </c>
    </row>
    <row r="397" spans="1:5" s="5" customFormat="1" x14ac:dyDescent="0.25">
      <c r="A397" s="22">
        <v>44784</v>
      </c>
      <c r="B397" s="23">
        <v>53706</v>
      </c>
      <c r="C397" s="23" t="s">
        <v>739</v>
      </c>
      <c r="D397" s="23" t="s">
        <v>186</v>
      </c>
      <c r="E397" s="24">
        <v>113280</v>
      </c>
    </row>
    <row r="398" spans="1:5" s="5" customFormat="1" x14ac:dyDescent="0.25">
      <c r="A398" s="22">
        <v>43935</v>
      </c>
      <c r="B398" s="23">
        <v>227</v>
      </c>
      <c r="C398" s="23" t="s">
        <v>149</v>
      </c>
      <c r="D398" s="23" t="s">
        <v>150</v>
      </c>
      <c r="E398" s="24">
        <v>185100</v>
      </c>
    </row>
    <row r="399" spans="1:5" s="5" customFormat="1" x14ac:dyDescent="0.25">
      <c r="A399" s="22">
        <v>44273</v>
      </c>
      <c r="B399" s="23">
        <v>344</v>
      </c>
      <c r="C399" s="23" t="s">
        <v>149</v>
      </c>
      <c r="D399" s="23" t="s">
        <v>150</v>
      </c>
      <c r="E399" s="24">
        <v>128500</v>
      </c>
    </row>
    <row r="400" spans="1:5" s="5" customFormat="1" x14ac:dyDescent="0.25">
      <c r="A400" s="22">
        <v>44277</v>
      </c>
      <c r="B400" s="23">
        <v>345</v>
      </c>
      <c r="C400" s="23" t="s">
        <v>149</v>
      </c>
      <c r="D400" s="23" t="s">
        <v>150</v>
      </c>
      <c r="E400" s="24">
        <v>125970</v>
      </c>
    </row>
    <row r="401" spans="1:5" s="5" customFormat="1" x14ac:dyDescent="0.25">
      <c r="A401" s="22">
        <v>44347</v>
      </c>
      <c r="B401" s="23">
        <v>411</v>
      </c>
      <c r="C401" s="23" t="s">
        <v>149</v>
      </c>
      <c r="D401" s="23" t="s">
        <v>151</v>
      </c>
      <c r="E401" s="24">
        <v>5850</v>
      </c>
    </row>
    <row r="402" spans="1:5" s="5" customFormat="1" x14ac:dyDescent="0.25">
      <c r="A402" s="22">
        <v>44441</v>
      </c>
      <c r="B402" s="23">
        <v>551</v>
      </c>
      <c r="C402" s="23" t="s">
        <v>149</v>
      </c>
      <c r="D402" s="23" t="s">
        <v>151</v>
      </c>
      <c r="E402" s="24">
        <v>54800</v>
      </c>
    </row>
    <row r="403" spans="1:5" s="5" customFormat="1" x14ac:dyDescent="0.25">
      <c r="A403" s="22">
        <v>44455</v>
      </c>
      <c r="B403" s="23">
        <v>591</v>
      </c>
      <c r="C403" s="23" t="s">
        <v>149</v>
      </c>
      <c r="D403" s="23" t="s">
        <v>152</v>
      </c>
      <c r="E403" s="24">
        <v>54800</v>
      </c>
    </row>
    <row r="404" spans="1:5" s="5" customFormat="1" x14ac:dyDescent="0.25">
      <c r="A404" s="22">
        <v>44462</v>
      </c>
      <c r="B404" s="23">
        <v>610</v>
      </c>
      <c r="C404" s="23" t="s">
        <v>149</v>
      </c>
      <c r="D404" s="23" t="s">
        <v>153</v>
      </c>
      <c r="E404" s="24">
        <v>68500</v>
      </c>
    </row>
    <row r="405" spans="1:5" s="5" customFormat="1" x14ac:dyDescent="0.25">
      <c r="A405" s="22">
        <v>44467</v>
      </c>
      <c r="B405" s="23">
        <v>617</v>
      </c>
      <c r="C405" s="23" t="s">
        <v>149</v>
      </c>
      <c r="D405" s="23" t="s">
        <v>154</v>
      </c>
      <c r="E405" s="24">
        <v>95900</v>
      </c>
    </row>
    <row r="406" spans="1:5" s="5" customFormat="1" x14ac:dyDescent="0.25">
      <c r="A406" s="22">
        <v>44511</v>
      </c>
      <c r="B406" s="23">
        <v>640</v>
      </c>
      <c r="C406" s="23" t="s">
        <v>149</v>
      </c>
      <c r="D406" s="23" t="s">
        <v>155</v>
      </c>
      <c r="E406" s="24">
        <v>86000</v>
      </c>
    </row>
    <row r="407" spans="1:5" s="5" customFormat="1" x14ac:dyDescent="0.25">
      <c r="A407" s="22">
        <v>44574</v>
      </c>
      <c r="B407" s="23">
        <v>628</v>
      </c>
      <c r="C407" s="23" t="s">
        <v>149</v>
      </c>
      <c r="D407" s="23" t="s">
        <v>155</v>
      </c>
      <c r="E407" s="24">
        <v>95900</v>
      </c>
    </row>
    <row r="408" spans="1:5" s="5" customFormat="1" x14ac:dyDescent="0.25">
      <c r="A408" s="22">
        <v>44811</v>
      </c>
      <c r="B408" s="23">
        <v>47279</v>
      </c>
      <c r="C408" s="23" t="s">
        <v>793</v>
      </c>
      <c r="D408" s="23" t="s">
        <v>25</v>
      </c>
      <c r="E408" s="24">
        <v>46475</v>
      </c>
    </row>
    <row r="409" spans="1:5" s="5" customFormat="1" x14ac:dyDescent="0.25">
      <c r="A409" s="22">
        <v>43990</v>
      </c>
      <c r="B409" s="23">
        <v>41</v>
      </c>
      <c r="C409" s="23" t="s">
        <v>156</v>
      </c>
      <c r="D409" s="23" t="s">
        <v>157</v>
      </c>
      <c r="E409" s="24">
        <v>42480</v>
      </c>
    </row>
    <row r="410" spans="1:5" s="5" customFormat="1" x14ac:dyDescent="0.25">
      <c r="A410" s="22">
        <v>43998</v>
      </c>
      <c r="B410" s="23">
        <v>42</v>
      </c>
      <c r="C410" s="23" t="s">
        <v>156</v>
      </c>
      <c r="D410" s="23" t="s">
        <v>158</v>
      </c>
      <c r="E410" s="24">
        <v>147500</v>
      </c>
    </row>
    <row r="411" spans="1:5" s="5" customFormat="1" x14ac:dyDescent="0.25">
      <c r="A411" s="22">
        <v>44005</v>
      </c>
      <c r="B411" s="23">
        <v>43</v>
      </c>
      <c r="C411" s="23" t="s">
        <v>156</v>
      </c>
      <c r="D411" s="23" t="s">
        <v>158</v>
      </c>
      <c r="E411" s="24">
        <v>147500</v>
      </c>
    </row>
    <row r="412" spans="1:5" s="5" customFormat="1" x14ac:dyDescent="0.25">
      <c r="A412" s="22">
        <v>44078</v>
      </c>
      <c r="B412" s="23">
        <v>215</v>
      </c>
      <c r="C412" s="23" t="s">
        <v>187</v>
      </c>
      <c r="D412" s="23" t="s">
        <v>188</v>
      </c>
      <c r="E412" s="24">
        <v>118600</v>
      </c>
    </row>
    <row r="413" spans="1:5" s="5" customFormat="1" x14ac:dyDescent="0.25">
      <c r="A413" s="22">
        <v>44083</v>
      </c>
      <c r="B413" s="23">
        <v>217</v>
      </c>
      <c r="C413" s="23" t="s">
        <v>187</v>
      </c>
      <c r="D413" s="23" t="s">
        <v>188</v>
      </c>
      <c r="E413" s="24">
        <v>118600</v>
      </c>
    </row>
    <row r="414" spans="1:5" s="5" customFormat="1" x14ac:dyDescent="0.25">
      <c r="A414" s="22">
        <v>44095</v>
      </c>
      <c r="B414" s="23">
        <v>220</v>
      </c>
      <c r="C414" s="23" t="s">
        <v>187</v>
      </c>
      <c r="D414" s="23" t="s">
        <v>178</v>
      </c>
      <c r="E414" s="24">
        <v>102000</v>
      </c>
    </row>
    <row r="415" spans="1:5" x14ac:dyDescent="0.25">
      <c r="A415" s="22">
        <v>44587</v>
      </c>
      <c r="B415" s="23">
        <v>212</v>
      </c>
      <c r="C415" s="23" t="s">
        <v>187</v>
      </c>
      <c r="D415" s="23" t="s">
        <v>178</v>
      </c>
      <c r="E415" s="24">
        <v>118600</v>
      </c>
    </row>
    <row r="416" spans="1:5" s="5" customFormat="1" x14ac:dyDescent="0.25">
      <c r="A416" s="22">
        <v>44495</v>
      </c>
      <c r="B416" s="23">
        <v>2119</v>
      </c>
      <c r="C416" s="23" t="s">
        <v>159</v>
      </c>
      <c r="D416" s="23" t="s">
        <v>160</v>
      </c>
      <c r="E416" s="24">
        <v>86000</v>
      </c>
    </row>
    <row r="417" spans="1:5" s="5" customFormat="1" x14ac:dyDescent="0.25">
      <c r="A417" s="22">
        <v>44529</v>
      </c>
      <c r="B417" s="23">
        <v>2191</v>
      </c>
      <c r="C417" s="23" t="s">
        <v>159</v>
      </c>
      <c r="D417" s="23" t="s">
        <v>161</v>
      </c>
      <c r="E417" s="24">
        <v>64900</v>
      </c>
    </row>
    <row r="418" spans="1:5" s="5" customFormat="1" x14ac:dyDescent="0.25">
      <c r="A418" s="22">
        <v>44719</v>
      </c>
      <c r="B418" s="23">
        <v>2515</v>
      </c>
      <c r="C418" s="23" t="s">
        <v>159</v>
      </c>
      <c r="D418" s="23" t="s">
        <v>162</v>
      </c>
      <c r="E418" s="24">
        <v>56640</v>
      </c>
    </row>
    <row r="419" spans="1:5" s="5" customFormat="1" x14ac:dyDescent="0.25">
      <c r="A419" s="22">
        <v>44719</v>
      </c>
      <c r="B419" s="23">
        <v>2531</v>
      </c>
      <c r="C419" s="23" t="s">
        <v>159</v>
      </c>
      <c r="D419" s="23" t="s">
        <v>162</v>
      </c>
      <c r="E419" s="24">
        <v>70800</v>
      </c>
    </row>
    <row r="420" spans="1:5" s="5" customFormat="1" x14ac:dyDescent="0.25">
      <c r="A420" s="22">
        <v>44736</v>
      </c>
      <c r="B420" s="23">
        <v>2574</v>
      </c>
      <c r="C420" s="23" t="s">
        <v>159</v>
      </c>
      <c r="D420" s="23" t="s">
        <v>163</v>
      </c>
      <c r="E420" s="24">
        <v>54280</v>
      </c>
    </row>
    <row r="421" spans="1:5" s="5" customFormat="1" x14ac:dyDescent="0.25">
      <c r="A421" s="22">
        <v>44761</v>
      </c>
      <c r="B421" s="23">
        <v>2594</v>
      </c>
      <c r="C421" s="23" t="s">
        <v>159</v>
      </c>
      <c r="D421" s="23" t="s">
        <v>163</v>
      </c>
      <c r="E421" s="24">
        <v>27753.599999999999</v>
      </c>
    </row>
    <row r="422" spans="1:5" s="5" customFormat="1" x14ac:dyDescent="0.25">
      <c r="A422" s="22">
        <v>44783</v>
      </c>
      <c r="B422" s="23">
        <v>2645</v>
      </c>
      <c r="C422" s="23" t="s">
        <v>159</v>
      </c>
      <c r="D422" s="23" t="s">
        <v>163</v>
      </c>
      <c r="E422" s="24">
        <v>29500</v>
      </c>
    </row>
    <row r="423" spans="1:5" s="5" customFormat="1" x14ac:dyDescent="0.25">
      <c r="A423" s="22">
        <v>44572</v>
      </c>
      <c r="B423" s="23" t="s">
        <v>189</v>
      </c>
      <c r="C423" s="23" t="s">
        <v>190</v>
      </c>
      <c r="D423" s="23" t="s">
        <v>186</v>
      </c>
      <c r="E423" s="24">
        <v>4956</v>
      </c>
    </row>
    <row r="424" spans="1:5" s="5" customFormat="1" x14ac:dyDescent="0.25">
      <c r="A424" s="22">
        <v>44630</v>
      </c>
      <c r="B424" s="23" t="s">
        <v>191</v>
      </c>
      <c r="C424" s="23" t="s">
        <v>190</v>
      </c>
      <c r="D424" s="23" t="s">
        <v>186</v>
      </c>
      <c r="E424" s="24">
        <v>6147.8</v>
      </c>
    </row>
    <row r="425" spans="1:5" s="7" customFormat="1" x14ac:dyDescent="0.25">
      <c r="A425" s="22">
        <v>44441</v>
      </c>
      <c r="B425" s="23">
        <v>2202</v>
      </c>
      <c r="C425" s="23" t="s">
        <v>181</v>
      </c>
      <c r="D425" s="23" t="s">
        <v>24</v>
      </c>
      <c r="E425" s="24">
        <v>88147.8</v>
      </c>
    </row>
    <row r="426" spans="1:5" s="5" customFormat="1" x14ac:dyDescent="0.25">
      <c r="A426" s="22">
        <v>44456</v>
      </c>
      <c r="B426" s="23">
        <v>2208</v>
      </c>
      <c r="C426" s="23" t="s">
        <v>181</v>
      </c>
      <c r="D426" s="23" t="s">
        <v>182</v>
      </c>
      <c r="E426" s="24">
        <v>82100</v>
      </c>
    </row>
    <row r="427" spans="1:5" x14ac:dyDescent="0.25">
      <c r="A427" s="22">
        <v>44467</v>
      </c>
      <c r="B427" s="23">
        <v>2219</v>
      </c>
      <c r="C427" s="23" t="s">
        <v>181</v>
      </c>
      <c r="D427" s="23" t="s">
        <v>183</v>
      </c>
      <c r="E427" s="24">
        <v>123540</v>
      </c>
    </row>
    <row r="428" spans="1:5" x14ac:dyDescent="0.25">
      <c r="A428" s="22">
        <v>44512</v>
      </c>
      <c r="B428" s="23">
        <v>2246</v>
      </c>
      <c r="C428" s="23" t="s">
        <v>181</v>
      </c>
      <c r="D428" s="23" t="s">
        <v>182</v>
      </c>
      <c r="E428" s="24">
        <v>111986.4</v>
      </c>
    </row>
    <row r="429" spans="1:5" x14ac:dyDescent="0.25">
      <c r="A429" s="22">
        <v>44529</v>
      </c>
      <c r="B429" s="23">
        <v>2255</v>
      </c>
      <c r="C429" s="23" t="s">
        <v>181</v>
      </c>
      <c r="D429" s="23" t="s">
        <v>184</v>
      </c>
      <c r="E429" s="24">
        <v>120819</v>
      </c>
    </row>
    <row r="430" spans="1:5" s="5" customFormat="1" x14ac:dyDescent="0.25">
      <c r="A430" s="22">
        <v>44550</v>
      </c>
      <c r="B430" s="23">
        <v>2270</v>
      </c>
      <c r="C430" s="23" t="s">
        <v>181</v>
      </c>
      <c r="D430" s="23" t="s">
        <v>184</v>
      </c>
      <c r="E430" s="24">
        <v>122827.8</v>
      </c>
    </row>
    <row r="431" spans="1:5" x14ac:dyDescent="0.25">
      <c r="A431" s="22">
        <v>44550</v>
      </c>
      <c r="B431" s="23">
        <v>2273</v>
      </c>
      <c r="C431" s="23" t="s">
        <v>181</v>
      </c>
      <c r="D431" s="23" t="s">
        <v>24</v>
      </c>
      <c r="E431" s="24">
        <v>127190</v>
      </c>
    </row>
    <row r="432" spans="1:5" x14ac:dyDescent="0.25">
      <c r="A432" s="22">
        <v>44557</v>
      </c>
      <c r="B432" s="23">
        <v>2279</v>
      </c>
      <c r="C432" s="23" t="s">
        <v>181</v>
      </c>
      <c r="D432" s="23" t="s">
        <v>24</v>
      </c>
      <c r="E432" s="24">
        <v>123567</v>
      </c>
    </row>
    <row r="433" spans="1:5" x14ac:dyDescent="0.25">
      <c r="A433" s="22">
        <v>44565</v>
      </c>
      <c r="B433" s="23">
        <v>2278</v>
      </c>
      <c r="C433" s="23" t="s">
        <v>181</v>
      </c>
      <c r="D433" s="23" t="s">
        <v>24</v>
      </c>
      <c r="E433" s="24">
        <v>122827.8</v>
      </c>
    </row>
    <row r="434" spans="1:5" x14ac:dyDescent="0.25">
      <c r="A434" s="22">
        <v>44574</v>
      </c>
      <c r="B434" s="23">
        <v>2242</v>
      </c>
      <c r="C434" s="23" t="s">
        <v>181</v>
      </c>
      <c r="D434" s="23" t="s">
        <v>170</v>
      </c>
      <c r="E434" s="24">
        <v>145575</v>
      </c>
    </row>
    <row r="435" spans="1:5" s="5" customFormat="1" x14ac:dyDescent="0.25">
      <c r="A435" s="22">
        <v>44781</v>
      </c>
      <c r="B435" s="23">
        <v>2307</v>
      </c>
      <c r="C435" s="23" t="s">
        <v>181</v>
      </c>
      <c r="D435" s="23" t="s">
        <v>170</v>
      </c>
      <c r="E435" s="24">
        <v>121070.39999999999</v>
      </c>
    </row>
    <row r="436" spans="1:5" x14ac:dyDescent="0.25">
      <c r="A436" s="22">
        <v>43678</v>
      </c>
      <c r="B436" s="23">
        <v>20689358</v>
      </c>
      <c r="C436" s="23" t="s">
        <v>164</v>
      </c>
      <c r="D436" s="23" t="s">
        <v>166</v>
      </c>
      <c r="E436" s="24">
        <v>4800</v>
      </c>
    </row>
    <row r="437" spans="1:5" x14ac:dyDescent="0.25">
      <c r="A437" s="22">
        <v>43682</v>
      </c>
      <c r="B437" s="23">
        <v>20690790</v>
      </c>
      <c r="C437" s="23" t="s">
        <v>164</v>
      </c>
      <c r="D437" s="23" t="s">
        <v>167</v>
      </c>
      <c r="E437" s="24">
        <v>5333.32</v>
      </c>
    </row>
    <row r="438" spans="1:5" s="5" customFormat="1" x14ac:dyDescent="0.25">
      <c r="A438" s="22">
        <v>43682</v>
      </c>
      <c r="B438" s="23">
        <v>20690867</v>
      </c>
      <c r="C438" s="23" t="s">
        <v>164</v>
      </c>
      <c r="D438" s="23" t="s">
        <v>168</v>
      </c>
      <c r="E438" s="24">
        <v>48000</v>
      </c>
    </row>
    <row r="439" spans="1:5" s="5" customFormat="1" x14ac:dyDescent="0.25">
      <c r="A439" s="22">
        <v>43685</v>
      </c>
      <c r="B439" s="23">
        <v>20692844</v>
      </c>
      <c r="C439" s="23" t="s">
        <v>164</v>
      </c>
      <c r="D439" s="23" t="s">
        <v>169</v>
      </c>
      <c r="E439" s="24">
        <v>1391.12</v>
      </c>
    </row>
    <row r="440" spans="1:5" s="5" customFormat="1" x14ac:dyDescent="0.25">
      <c r="A440" s="22">
        <v>43685</v>
      </c>
      <c r="B440" s="23">
        <v>20692898</v>
      </c>
      <c r="C440" s="23" t="s">
        <v>164</v>
      </c>
      <c r="D440" s="23" t="s">
        <v>165</v>
      </c>
      <c r="E440" s="24">
        <v>45000</v>
      </c>
    </row>
    <row r="441" spans="1:5" s="5" customFormat="1" x14ac:dyDescent="0.25">
      <c r="A441" s="22">
        <v>43689</v>
      </c>
      <c r="B441" s="23">
        <v>20697443</v>
      </c>
      <c r="C441" s="23" t="s">
        <v>164</v>
      </c>
      <c r="D441" s="23" t="s">
        <v>170</v>
      </c>
      <c r="E441" s="24">
        <v>4487.1400000000003</v>
      </c>
    </row>
    <row r="442" spans="1:5" s="5" customFormat="1" x14ac:dyDescent="0.25">
      <c r="A442" s="22">
        <v>43690</v>
      </c>
      <c r="B442" s="23">
        <v>20697445</v>
      </c>
      <c r="C442" s="23" t="s">
        <v>164</v>
      </c>
      <c r="D442" s="23" t="s">
        <v>171</v>
      </c>
      <c r="E442" s="24">
        <v>47560.62</v>
      </c>
    </row>
    <row r="443" spans="1:5" s="5" customFormat="1" x14ac:dyDescent="0.25">
      <c r="A443" s="22">
        <v>43704</v>
      </c>
      <c r="B443" s="23">
        <v>20704066</v>
      </c>
      <c r="C443" s="23" t="s">
        <v>164</v>
      </c>
      <c r="D443" s="23" t="s">
        <v>171</v>
      </c>
      <c r="E443" s="24">
        <v>2945.28</v>
      </c>
    </row>
    <row r="444" spans="1:5" s="5" customFormat="1" x14ac:dyDescent="0.25">
      <c r="A444" s="22">
        <v>44802</v>
      </c>
      <c r="B444" s="23">
        <v>9</v>
      </c>
      <c r="C444" s="23" t="s">
        <v>740</v>
      </c>
      <c r="D444" s="23" t="s">
        <v>24</v>
      </c>
      <c r="E444" s="24">
        <v>1500</v>
      </c>
    </row>
    <row r="445" spans="1:5" s="5" customFormat="1" x14ac:dyDescent="0.25">
      <c r="A445" s="22">
        <v>44802</v>
      </c>
      <c r="B445" s="23">
        <v>10</v>
      </c>
      <c r="C445" s="23" t="s">
        <v>740</v>
      </c>
      <c r="D445" s="23" t="s">
        <v>24</v>
      </c>
      <c r="E445" s="24">
        <v>16275</v>
      </c>
    </row>
    <row r="446" spans="1:5" s="5" customFormat="1" x14ac:dyDescent="0.25">
      <c r="A446" s="22">
        <v>44803</v>
      </c>
      <c r="B446" s="23">
        <v>8</v>
      </c>
      <c r="C446" s="23" t="s">
        <v>740</v>
      </c>
      <c r="D446" s="23" t="s">
        <v>741</v>
      </c>
      <c r="E446" s="24">
        <v>80577.149999999994</v>
      </c>
    </row>
    <row r="447" spans="1:5" s="5" customFormat="1" x14ac:dyDescent="0.25">
      <c r="A447" s="22">
        <v>44811</v>
      </c>
      <c r="B447" s="23">
        <v>11</v>
      </c>
      <c r="C447" s="23" t="s">
        <v>740</v>
      </c>
      <c r="D447" s="23" t="s">
        <v>741</v>
      </c>
      <c r="E447" s="24">
        <v>79399.25</v>
      </c>
    </row>
    <row r="448" spans="1:5" s="5" customFormat="1" x14ac:dyDescent="0.25">
      <c r="A448" s="22">
        <v>44811</v>
      </c>
      <c r="B448" s="23">
        <v>12</v>
      </c>
      <c r="C448" s="23" t="s">
        <v>740</v>
      </c>
      <c r="D448" s="23" t="s">
        <v>783</v>
      </c>
      <c r="E448" s="24">
        <v>32125.5</v>
      </c>
    </row>
    <row r="449" spans="1:5" s="5" customFormat="1" x14ac:dyDescent="0.25">
      <c r="A449" s="22">
        <v>44811</v>
      </c>
      <c r="B449" s="23">
        <v>13</v>
      </c>
      <c r="C449" s="23" t="s">
        <v>740</v>
      </c>
      <c r="D449" s="23" t="s">
        <v>782</v>
      </c>
      <c r="E449" s="24">
        <v>10620</v>
      </c>
    </row>
    <row r="450" spans="1:5" s="5" customFormat="1" x14ac:dyDescent="0.25">
      <c r="A450" s="22">
        <v>44811</v>
      </c>
      <c r="B450" s="23">
        <v>14</v>
      </c>
      <c r="C450" s="23" t="s">
        <v>740</v>
      </c>
      <c r="D450" s="23" t="s">
        <v>751</v>
      </c>
      <c r="E450" s="24">
        <v>42775</v>
      </c>
    </row>
    <row r="451" spans="1:5" s="5" customFormat="1" x14ac:dyDescent="0.25">
      <c r="A451" s="22">
        <v>44811</v>
      </c>
      <c r="B451" s="23">
        <v>15</v>
      </c>
      <c r="C451" s="23" t="s">
        <v>740</v>
      </c>
      <c r="D451" s="23" t="s">
        <v>785</v>
      </c>
      <c r="E451" s="24">
        <v>42400</v>
      </c>
    </row>
    <row r="452" spans="1:5" s="5" customFormat="1" x14ac:dyDescent="0.25">
      <c r="A452" s="22">
        <v>44811</v>
      </c>
      <c r="B452" s="23">
        <v>16</v>
      </c>
      <c r="C452" s="23" t="s">
        <v>740</v>
      </c>
      <c r="D452" s="23" t="s">
        <v>698</v>
      </c>
      <c r="E452" s="24">
        <v>5100</v>
      </c>
    </row>
    <row r="453" spans="1:5" s="5" customFormat="1" x14ac:dyDescent="0.25">
      <c r="A453" s="22">
        <v>44811</v>
      </c>
      <c r="B453" s="23">
        <v>17</v>
      </c>
      <c r="C453" s="23" t="s">
        <v>740</v>
      </c>
      <c r="D453" s="23" t="s">
        <v>784</v>
      </c>
      <c r="E453" s="24">
        <v>37500</v>
      </c>
    </row>
    <row r="454" spans="1:5" s="5" customFormat="1" x14ac:dyDescent="0.25">
      <c r="A454" s="22">
        <v>44816</v>
      </c>
      <c r="B454" s="23">
        <v>22</v>
      </c>
      <c r="C454" s="23" t="s">
        <v>740</v>
      </c>
      <c r="D454" s="23" t="s">
        <v>24</v>
      </c>
      <c r="E454" s="24">
        <v>28896</v>
      </c>
    </row>
    <row r="455" spans="1:5" s="5" customFormat="1" x14ac:dyDescent="0.25">
      <c r="A455" s="22">
        <v>44833</v>
      </c>
      <c r="B455" s="23">
        <v>18</v>
      </c>
      <c r="C455" s="23" t="s">
        <v>740</v>
      </c>
      <c r="D455" s="23" t="s">
        <v>786</v>
      </c>
      <c r="E455" s="24">
        <v>48238.400000000001</v>
      </c>
    </row>
    <row r="456" spans="1:5" s="5" customFormat="1" x14ac:dyDescent="0.25">
      <c r="A456" s="22">
        <v>44833</v>
      </c>
      <c r="B456" s="23">
        <v>19</v>
      </c>
      <c r="C456" s="23" t="s">
        <v>740</v>
      </c>
      <c r="D456" s="23" t="s">
        <v>787</v>
      </c>
      <c r="E456" s="24">
        <v>3799.6</v>
      </c>
    </row>
    <row r="457" spans="1:5" x14ac:dyDescent="0.25">
      <c r="A457" s="22">
        <v>44833</v>
      </c>
      <c r="B457" s="23">
        <v>23</v>
      </c>
      <c r="C457" s="23" t="s">
        <v>740</v>
      </c>
      <c r="D457" s="23" t="s">
        <v>24</v>
      </c>
      <c r="E457" s="24">
        <v>60000</v>
      </c>
    </row>
    <row r="458" spans="1:5" s="5" customFormat="1" x14ac:dyDescent="0.25">
      <c r="A458" s="22">
        <v>44833</v>
      </c>
      <c r="B458" s="23">
        <v>25</v>
      </c>
      <c r="C458" s="23" t="s">
        <v>740</v>
      </c>
      <c r="D458" s="23" t="s">
        <v>24</v>
      </c>
      <c r="E458" s="24">
        <v>81000</v>
      </c>
    </row>
    <row r="459" spans="1:5" s="5" customFormat="1" x14ac:dyDescent="0.25">
      <c r="A459" s="22">
        <v>44833</v>
      </c>
      <c r="B459" s="23">
        <v>34</v>
      </c>
      <c r="C459" s="23" t="s">
        <v>740</v>
      </c>
      <c r="D459" s="23" t="s">
        <v>24</v>
      </c>
      <c r="E459" s="24">
        <v>140125</v>
      </c>
    </row>
    <row r="460" spans="1:5" s="5" customFormat="1" x14ac:dyDescent="0.25">
      <c r="A460" s="22">
        <v>44833</v>
      </c>
      <c r="B460" s="23">
        <v>34</v>
      </c>
      <c r="C460" s="23" t="s">
        <v>740</v>
      </c>
      <c r="D460" s="23" t="s">
        <v>24</v>
      </c>
      <c r="E460" s="24">
        <v>55000</v>
      </c>
    </row>
    <row r="461" spans="1:5" s="5" customFormat="1" x14ac:dyDescent="0.25">
      <c r="A461" s="22">
        <v>44833</v>
      </c>
      <c r="B461" s="23">
        <v>33</v>
      </c>
      <c r="C461" s="23" t="s">
        <v>740</v>
      </c>
      <c r="D461" s="23" t="s">
        <v>24</v>
      </c>
      <c r="E461" s="24">
        <v>15267</v>
      </c>
    </row>
    <row r="462" spans="1:5" s="5" customFormat="1" x14ac:dyDescent="0.25">
      <c r="A462" s="22">
        <v>44833</v>
      </c>
      <c r="B462" s="23">
        <v>26</v>
      </c>
      <c r="C462" s="23" t="s">
        <v>740</v>
      </c>
      <c r="D462" s="23" t="s">
        <v>787</v>
      </c>
      <c r="E462" s="24">
        <v>41609.75</v>
      </c>
    </row>
    <row r="463" spans="1:5" s="5" customFormat="1" x14ac:dyDescent="0.25">
      <c r="A463" s="22">
        <v>44833</v>
      </c>
      <c r="B463" s="23">
        <v>26</v>
      </c>
      <c r="C463" s="23" t="s">
        <v>740</v>
      </c>
      <c r="D463" s="23" t="s">
        <v>788</v>
      </c>
      <c r="E463" s="24">
        <v>6395.6</v>
      </c>
    </row>
    <row r="464" spans="1:5" s="5" customFormat="1" x14ac:dyDescent="0.25">
      <c r="A464" s="22">
        <v>44834</v>
      </c>
      <c r="B464" s="23">
        <v>32</v>
      </c>
      <c r="C464" s="23" t="s">
        <v>740</v>
      </c>
      <c r="D464" s="23" t="s">
        <v>792</v>
      </c>
      <c r="E464" s="24">
        <v>30680</v>
      </c>
    </row>
    <row r="465" spans="1:5" s="5" customFormat="1" x14ac:dyDescent="0.25">
      <c r="A465" s="22">
        <v>44834</v>
      </c>
      <c r="B465" s="23">
        <v>37</v>
      </c>
      <c r="C465" s="23" t="s">
        <v>740</v>
      </c>
      <c r="D465" s="23" t="s">
        <v>617</v>
      </c>
      <c r="E465" s="24">
        <v>123600</v>
      </c>
    </row>
    <row r="466" spans="1:5" s="5" customFormat="1" x14ac:dyDescent="0.25">
      <c r="A466" s="22">
        <v>44834</v>
      </c>
      <c r="B466" s="23">
        <v>41</v>
      </c>
      <c r="C466" s="23" t="s">
        <v>740</v>
      </c>
      <c r="D466" s="23" t="s">
        <v>24</v>
      </c>
      <c r="E466" s="24">
        <v>91115</v>
      </c>
    </row>
    <row r="467" spans="1:5" s="5" customFormat="1" x14ac:dyDescent="0.25">
      <c r="A467" s="22">
        <v>44834</v>
      </c>
      <c r="B467" s="23">
        <v>42</v>
      </c>
      <c r="C467" s="23" t="s">
        <v>740</v>
      </c>
      <c r="D467" s="23" t="s">
        <v>791</v>
      </c>
      <c r="E467" s="24">
        <v>87000</v>
      </c>
    </row>
    <row r="468" spans="1:5" s="5" customFormat="1" x14ac:dyDescent="0.25">
      <c r="A468" s="22">
        <v>44834</v>
      </c>
      <c r="B468" s="23">
        <v>44</v>
      </c>
      <c r="C468" s="23" t="s">
        <v>740</v>
      </c>
      <c r="D468" s="23" t="s">
        <v>790</v>
      </c>
      <c r="E468" s="24">
        <v>1357.95</v>
      </c>
    </row>
    <row r="469" spans="1:5" s="5" customFormat="1" x14ac:dyDescent="0.25">
      <c r="A469" s="22">
        <v>44834</v>
      </c>
      <c r="B469" s="23">
        <v>45</v>
      </c>
      <c r="C469" s="23" t="s">
        <v>740</v>
      </c>
      <c r="D469" s="23" t="s">
        <v>24</v>
      </c>
      <c r="E469" s="24">
        <v>2162.6</v>
      </c>
    </row>
    <row r="470" spans="1:5" s="5" customFormat="1" x14ac:dyDescent="0.25">
      <c r="A470" s="22">
        <v>44834</v>
      </c>
      <c r="B470" s="23">
        <v>35</v>
      </c>
      <c r="C470" s="23" t="s">
        <v>740</v>
      </c>
      <c r="D470" s="23" t="s">
        <v>789</v>
      </c>
      <c r="E470" s="24">
        <v>129500</v>
      </c>
    </row>
    <row r="471" spans="1:5" s="5" customFormat="1" x14ac:dyDescent="0.25">
      <c r="A471" s="22">
        <v>44543</v>
      </c>
      <c r="B471" s="23">
        <v>1969</v>
      </c>
      <c r="C471" s="23" t="s">
        <v>211</v>
      </c>
      <c r="D471" s="23" t="s">
        <v>212</v>
      </c>
      <c r="E471" s="24">
        <v>113245.12</v>
      </c>
    </row>
    <row r="472" spans="1:5" s="5" customFormat="1" x14ac:dyDescent="0.25">
      <c r="A472" s="22">
        <v>44753</v>
      </c>
      <c r="B472" s="23">
        <v>152</v>
      </c>
      <c r="C472" s="23" t="s">
        <v>213</v>
      </c>
      <c r="D472" s="23" t="s">
        <v>214</v>
      </c>
      <c r="E472" s="24">
        <v>191160</v>
      </c>
    </row>
    <row r="473" spans="1:5" s="5" customFormat="1" x14ac:dyDescent="0.25">
      <c r="A473" s="22">
        <v>44389</v>
      </c>
      <c r="B473" s="23">
        <v>277</v>
      </c>
      <c r="C473" s="23" t="s">
        <v>192</v>
      </c>
      <c r="D473" s="23" t="s">
        <v>193</v>
      </c>
      <c r="E473" s="24">
        <v>56400</v>
      </c>
    </row>
    <row r="474" spans="1:5" s="5" customFormat="1" x14ac:dyDescent="0.25">
      <c r="A474" s="22">
        <v>44389</v>
      </c>
      <c r="B474" s="23">
        <v>280</v>
      </c>
      <c r="C474" s="23" t="s">
        <v>192</v>
      </c>
      <c r="D474" s="23" t="s">
        <v>193</v>
      </c>
      <c r="E474" s="24">
        <v>27200</v>
      </c>
    </row>
    <row r="475" spans="1:5" s="5" customFormat="1" x14ac:dyDescent="0.25">
      <c r="A475" s="22">
        <v>44396</v>
      </c>
      <c r="B475" s="23">
        <v>283</v>
      </c>
      <c r="C475" s="23" t="s">
        <v>192</v>
      </c>
      <c r="D475" s="23" t="s">
        <v>194</v>
      </c>
      <c r="E475" s="24">
        <v>74055</v>
      </c>
    </row>
    <row r="476" spans="1:5" s="5" customFormat="1" x14ac:dyDescent="0.25">
      <c r="A476" s="22">
        <v>44396</v>
      </c>
      <c r="B476" s="23">
        <v>284</v>
      </c>
      <c r="C476" s="23" t="s">
        <v>192</v>
      </c>
      <c r="D476" s="23" t="s">
        <v>196</v>
      </c>
      <c r="E476" s="24">
        <v>56400</v>
      </c>
    </row>
    <row r="477" spans="1:5" s="5" customFormat="1" x14ac:dyDescent="0.25">
      <c r="A477" s="22">
        <v>44396</v>
      </c>
      <c r="B477" s="23">
        <v>285</v>
      </c>
      <c r="C477" s="23" t="s">
        <v>192</v>
      </c>
      <c r="D477" s="23" t="s">
        <v>195</v>
      </c>
      <c r="E477" s="24">
        <v>37672</v>
      </c>
    </row>
    <row r="478" spans="1:5" s="5" customFormat="1" x14ac:dyDescent="0.25">
      <c r="A478" s="22">
        <v>44410</v>
      </c>
      <c r="B478" s="23">
        <v>287</v>
      </c>
      <c r="C478" s="23" t="s">
        <v>192</v>
      </c>
      <c r="D478" s="23" t="s">
        <v>196</v>
      </c>
      <c r="E478" s="24">
        <v>47000</v>
      </c>
    </row>
    <row r="479" spans="1:5" s="9" customFormat="1" x14ac:dyDescent="0.25">
      <c r="A479" s="22">
        <v>44432</v>
      </c>
      <c r="B479" s="23">
        <v>292</v>
      </c>
      <c r="C479" s="23" t="s">
        <v>192</v>
      </c>
      <c r="D479" s="23" t="s">
        <v>197</v>
      </c>
      <c r="E479" s="24">
        <v>118590</v>
      </c>
    </row>
    <row r="480" spans="1:5" s="5" customFormat="1" x14ac:dyDescent="0.25">
      <c r="A480" s="22">
        <v>44455</v>
      </c>
      <c r="B480" s="23">
        <v>300</v>
      </c>
      <c r="C480" s="23" t="s">
        <v>192</v>
      </c>
      <c r="D480" s="23" t="s">
        <v>197</v>
      </c>
      <c r="E480" s="24">
        <v>113050</v>
      </c>
    </row>
    <row r="481" spans="1:5" s="9" customFormat="1" x14ac:dyDescent="0.25">
      <c r="A481" s="22">
        <v>44488</v>
      </c>
      <c r="B481" s="23">
        <v>302</v>
      </c>
      <c r="C481" s="23" t="s">
        <v>192</v>
      </c>
      <c r="D481" s="23" t="s">
        <v>198</v>
      </c>
      <c r="E481" s="24">
        <v>70525</v>
      </c>
    </row>
    <row r="482" spans="1:5" s="9" customFormat="1" x14ac:dyDescent="0.25">
      <c r="A482" s="22">
        <v>44491</v>
      </c>
      <c r="B482" s="23">
        <v>305</v>
      </c>
      <c r="C482" s="23" t="s">
        <v>192</v>
      </c>
      <c r="D482" s="23" t="s">
        <v>199</v>
      </c>
      <c r="E482" s="24">
        <v>900</v>
      </c>
    </row>
    <row r="483" spans="1:5" s="9" customFormat="1" x14ac:dyDescent="0.25">
      <c r="A483" s="22">
        <v>44529</v>
      </c>
      <c r="B483" s="23">
        <v>311</v>
      </c>
      <c r="C483" s="23" t="s">
        <v>192</v>
      </c>
      <c r="D483" s="23" t="s">
        <v>199</v>
      </c>
      <c r="E483" s="24">
        <v>33806.400000000001</v>
      </c>
    </row>
    <row r="484" spans="1:5" s="5" customFormat="1" x14ac:dyDescent="0.25">
      <c r="A484" s="22">
        <v>44538</v>
      </c>
      <c r="B484" s="23">
        <v>310</v>
      </c>
      <c r="C484" s="23" t="s">
        <v>192</v>
      </c>
      <c r="D484" s="23" t="s">
        <v>199</v>
      </c>
      <c r="E484" s="24">
        <v>40000</v>
      </c>
    </row>
    <row r="485" spans="1:5" s="9" customFormat="1" x14ac:dyDescent="0.25">
      <c r="A485" s="22">
        <v>44550</v>
      </c>
      <c r="B485" s="23">
        <v>316</v>
      </c>
      <c r="C485" s="23" t="s">
        <v>192</v>
      </c>
      <c r="D485" s="23" t="s">
        <v>25</v>
      </c>
      <c r="E485" s="24">
        <v>41420</v>
      </c>
    </row>
    <row r="486" spans="1:5" s="9" customFormat="1" x14ac:dyDescent="0.25">
      <c r="A486" s="22">
        <v>44663</v>
      </c>
      <c r="B486" s="23">
        <v>334</v>
      </c>
      <c r="C486" s="23" t="s">
        <v>192</v>
      </c>
      <c r="D486" s="23" t="s">
        <v>25</v>
      </c>
      <c r="E486" s="24">
        <v>21950</v>
      </c>
    </row>
    <row r="487" spans="1:5" s="9" customFormat="1" x14ac:dyDescent="0.25">
      <c r="A487" s="22">
        <v>44671</v>
      </c>
      <c r="B487" s="23">
        <v>336</v>
      </c>
      <c r="C487" s="23" t="s">
        <v>192</v>
      </c>
      <c r="D487" s="23" t="s">
        <v>25</v>
      </c>
      <c r="E487" s="24">
        <v>30882.400000000001</v>
      </c>
    </row>
    <row r="488" spans="1:5" s="5" customFormat="1" x14ac:dyDescent="0.25">
      <c r="A488" s="22">
        <v>44719</v>
      </c>
      <c r="B488" s="23">
        <v>333</v>
      </c>
      <c r="C488" s="23" t="s">
        <v>192</v>
      </c>
      <c r="D488" s="23" t="s">
        <v>25</v>
      </c>
      <c r="E488" s="24">
        <v>25000</v>
      </c>
    </row>
    <row r="489" spans="1:5" x14ac:dyDescent="0.25">
      <c r="A489" s="22">
        <v>44719</v>
      </c>
      <c r="B489" s="23">
        <v>340</v>
      </c>
      <c r="C489" s="23" t="s">
        <v>192</v>
      </c>
      <c r="D489" s="23" t="s">
        <v>25</v>
      </c>
      <c r="E489" s="24">
        <v>8350</v>
      </c>
    </row>
    <row r="490" spans="1:5" s="8" customFormat="1" x14ac:dyDescent="0.25">
      <c r="A490" s="22">
        <v>44734</v>
      </c>
      <c r="B490" s="23">
        <v>347</v>
      </c>
      <c r="C490" s="23" t="s">
        <v>192</v>
      </c>
      <c r="D490" s="23" t="s">
        <v>25</v>
      </c>
      <c r="E490" s="24">
        <v>22321.4</v>
      </c>
    </row>
    <row r="491" spans="1:5" s="8" customFormat="1" x14ac:dyDescent="0.25">
      <c r="A491" s="22">
        <v>44753</v>
      </c>
      <c r="B491" s="23">
        <v>341</v>
      </c>
      <c r="C491" s="23" t="s">
        <v>192</v>
      </c>
      <c r="D491" s="23" t="s">
        <v>25</v>
      </c>
      <c r="E491" s="24">
        <v>31200</v>
      </c>
    </row>
    <row r="492" spans="1:5" s="8" customFormat="1" x14ac:dyDescent="0.25">
      <c r="A492" s="22">
        <v>44753</v>
      </c>
      <c r="B492" s="23">
        <v>346</v>
      </c>
      <c r="C492" s="23" t="s">
        <v>192</v>
      </c>
      <c r="D492" s="23" t="s">
        <v>25</v>
      </c>
      <c r="E492" s="24">
        <v>44975</v>
      </c>
    </row>
    <row r="493" spans="1:5" s="10" customFormat="1" x14ac:dyDescent="0.25">
      <c r="A493" s="22">
        <v>44761</v>
      </c>
      <c r="B493" s="23">
        <v>353</v>
      </c>
      <c r="C493" s="23" t="s">
        <v>192</v>
      </c>
      <c r="D493" s="23" t="s">
        <v>122</v>
      </c>
      <c r="E493" s="24">
        <v>44975</v>
      </c>
    </row>
    <row r="494" spans="1:5" s="10" customFormat="1" x14ac:dyDescent="0.25">
      <c r="A494" s="22">
        <v>44783</v>
      </c>
      <c r="B494" s="23">
        <v>355</v>
      </c>
      <c r="C494" s="23" t="s">
        <v>192</v>
      </c>
      <c r="D494" s="23" t="s">
        <v>122</v>
      </c>
      <c r="E494" s="24">
        <v>58600</v>
      </c>
    </row>
    <row r="495" spans="1:5" s="5" customFormat="1" x14ac:dyDescent="0.25">
      <c r="A495" s="22">
        <v>44784</v>
      </c>
      <c r="B495" s="23">
        <v>356</v>
      </c>
      <c r="C495" s="23" t="s">
        <v>192</v>
      </c>
      <c r="D495" s="23" t="s">
        <v>122</v>
      </c>
      <c r="E495" s="24">
        <v>49600</v>
      </c>
    </row>
    <row r="496" spans="1:5" x14ac:dyDescent="0.25">
      <c r="A496" s="22">
        <v>44811</v>
      </c>
      <c r="B496" s="23">
        <v>360</v>
      </c>
      <c r="C496" s="23" t="s">
        <v>192</v>
      </c>
      <c r="D496" s="23" t="s">
        <v>794</v>
      </c>
      <c r="E496" s="24">
        <v>47125</v>
      </c>
    </row>
    <row r="497" spans="1:5" x14ac:dyDescent="0.25">
      <c r="A497" s="22">
        <v>44819</v>
      </c>
      <c r="B497" s="23">
        <v>363</v>
      </c>
      <c r="C497" s="23" t="s">
        <v>192</v>
      </c>
      <c r="D497" s="23" t="s">
        <v>795</v>
      </c>
      <c r="E497" s="24">
        <v>11180</v>
      </c>
    </row>
    <row r="498" spans="1:5" x14ac:dyDescent="0.25">
      <c r="A498" s="22">
        <v>44834</v>
      </c>
      <c r="B498" s="23">
        <v>367</v>
      </c>
      <c r="C498" s="23" t="s">
        <v>192</v>
      </c>
      <c r="D498" s="23" t="s">
        <v>796</v>
      </c>
      <c r="E498" s="24">
        <v>13500</v>
      </c>
    </row>
    <row r="499" spans="1:5" s="5" customFormat="1" x14ac:dyDescent="0.25">
      <c r="A499" s="22">
        <v>44722</v>
      </c>
      <c r="B499" s="23">
        <v>900</v>
      </c>
      <c r="C499" s="23" t="s">
        <v>210</v>
      </c>
      <c r="D499" s="23" t="s">
        <v>186</v>
      </c>
      <c r="E499" s="24">
        <v>55336.1</v>
      </c>
    </row>
    <row r="500" spans="1:5" s="5" customFormat="1" x14ac:dyDescent="0.25">
      <c r="A500" s="22">
        <v>44358</v>
      </c>
      <c r="B500" s="23">
        <v>162</v>
      </c>
      <c r="C500" s="23" t="s">
        <v>200</v>
      </c>
      <c r="D500" s="23" t="s">
        <v>201</v>
      </c>
      <c r="E500" s="24">
        <v>112100</v>
      </c>
    </row>
    <row r="501" spans="1:5" s="5" customFormat="1" x14ac:dyDescent="0.25">
      <c r="A501" s="22">
        <v>44368</v>
      </c>
      <c r="B501" s="23">
        <v>163</v>
      </c>
      <c r="C501" s="23" t="s">
        <v>200</v>
      </c>
      <c r="D501" s="23" t="s">
        <v>201</v>
      </c>
      <c r="E501" s="24">
        <v>101598</v>
      </c>
    </row>
    <row r="502" spans="1:5" s="5" customFormat="1" x14ac:dyDescent="0.25">
      <c r="A502" s="22">
        <v>44398</v>
      </c>
      <c r="B502" s="23">
        <v>206</v>
      </c>
      <c r="C502" s="23" t="s">
        <v>200</v>
      </c>
      <c r="D502" s="23" t="s">
        <v>203</v>
      </c>
      <c r="E502" s="24">
        <v>85285.2</v>
      </c>
    </row>
    <row r="503" spans="1:5" s="5" customFormat="1" x14ac:dyDescent="0.25">
      <c r="A503" s="22">
        <v>44398</v>
      </c>
      <c r="B503" s="23">
        <v>210</v>
      </c>
      <c r="C503" s="23" t="s">
        <v>200</v>
      </c>
      <c r="D503" s="23" t="s">
        <v>202</v>
      </c>
      <c r="E503" s="24">
        <v>28800</v>
      </c>
    </row>
    <row r="504" spans="1:5" s="5" customFormat="1" x14ac:dyDescent="0.25">
      <c r="A504" s="22">
        <v>44410</v>
      </c>
      <c r="B504" s="23">
        <v>220</v>
      </c>
      <c r="C504" s="23" t="s">
        <v>200</v>
      </c>
      <c r="D504" s="23" t="s">
        <v>203</v>
      </c>
      <c r="E504" s="24">
        <v>103781</v>
      </c>
    </row>
    <row r="505" spans="1:5" s="5" customFormat="1" x14ac:dyDescent="0.25">
      <c r="A505" s="22">
        <v>44420</v>
      </c>
      <c r="B505" s="23">
        <v>236</v>
      </c>
      <c r="C505" s="23" t="s">
        <v>200</v>
      </c>
      <c r="D505" s="23" t="s">
        <v>203</v>
      </c>
      <c r="E505" s="24">
        <v>59500</v>
      </c>
    </row>
    <row r="506" spans="1:5" x14ac:dyDescent="0.25">
      <c r="A506" s="22">
        <v>44420</v>
      </c>
      <c r="B506" s="23">
        <v>238</v>
      </c>
      <c r="C506" s="23" t="s">
        <v>200</v>
      </c>
      <c r="D506" s="23" t="s">
        <v>204</v>
      </c>
      <c r="E506" s="24">
        <v>8732</v>
      </c>
    </row>
    <row r="507" spans="1:5" s="5" customFormat="1" x14ac:dyDescent="0.25">
      <c r="A507" s="22">
        <v>44421</v>
      </c>
      <c r="B507" s="23">
        <v>234</v>
      </c>
      <c r="C507" s="23" t="s">
        <v>200</v>
      </c>
      <c r="D507" s="23" t="s">
        <v>101</v>
      </c>
      <c r="E507" s="24">
        <v>21000</v>
      </c>
    </row>
    <row r="508" spans="1:5" x14ac:dyDescent="0.25">
      <c r="A508" s="22">
        <v>44425</v>
      </c>
      <c r="B508" s="23">
        <v>248</v>
      </c>
      <c r="C508" s="23" t="s">
        <v>200</v>
      </c>
      <c r="D508" s="23" t="s">
        <v>206</v>
      </c>
      <c r="E508" s="24">
        <v>68000</v>
      </c>
    </row>
    <row r="509" spans="1:5" s="5" customFormat="1" x14ac:dyDescent="0.25">
      <c r="A509" s="22">
        <v>44425</v>
      </c>
      <c r="B509" s="23">
        <v>249</v>
      </c>
      <c r="C509" s="23" t="s">
        <v>200</v>
      </c>
      <c r="D509" s="23" t="s">
        <v>205</v>
      </c>
      <c r="E509" s="24">
        <v>90190</v>
      </c>
    </row>
    <row r="510" spans="1:5" x14ac:dyDescent="0.25">
      <c r="A510" s="22">
        <v>44434</v>
      </c>
      <c r="B510" s="23">
        <v>268</v>
      </c>
      <c r="C510" s="23" t="s">
        <v>200</v>
      </c>
      <c r="D510" s="23" t="s">
        <v>43</v>
      </c>
      <c r="E510" s="24">
        <v>63010</v>
      </c>
    </row>
    <row r="511" spans="1:5" s="5" customFormat="1" x14ac:dyDescent="0.25">
      <c r="A511" s="22">
        <v>44441</v>
      </c>
      <c r="B511" s="23">
        <v>264</v>
      </c>
      <c r="C511" s="23" t="s">
        <v>200</v>
      </c>
      <c r="D511" s="23" t="s">
        <v>43</v>
      </c>
      <c r="E511" s="24">
        <v>42000</v>
      </c>
    </row>
    <row r="512" spans="1:5" s="5" customFormat="1" x14ac:dyDescent="0.25">
      <c r="A512" s="22">
        <v>44441</v>
      </c>
      <c r="B512" s="23">
        <v>277</v>
      </c>
      <c r="C512" s="23" t="s">
        <v>200</v>
      </c>
      <c r="D512" s="23" t="s">
        <v>99</v>
      </c>
      <c r="E512" s="24">
        <v>120180</v>
      </c>
    </row>
    <row r="513" spans="1:5" s="5" customFormat="1" x14ac:dyDescent="0.25">
      <c r="A513" s="22">
        <v>44455</v>
      </c>
      <c r="B513" s="23">
        <v>237</v>
      </c>
      <c r="C513" s="23" t="s">
        <v>200</v>
      </c>
      <c r="D513" s="23" t="s">
        <v>207</v>
      </c>
      <c r="E513" s="24">
        <v>87556</v>
      </c>
    </row>
    <row r="514" spans="1:5" s="5" customFormat="1" x14ac:dyDescent="0.25">
      <c r="A514" s="22">
        <v>44456</v>
      </c>
      <c r="B514" s="23">
        <v>276</v>
      </c>
      <c r="C514" s="23" t="s">
        <v>200</v>
      </c>
      <c r="D514" s="23" t="s">
        <v>88</v>
      </c>
      <c r="E514" s="24">
        <v>119770</v>
      </c>
    </row>
    <row r="515" spans="1:5" s="5" customFormat="1" x14ac:dyDescent="0.25">
      <c r="A515" s="22">
        <v>44706</v>
      </c>
      <c r="B515" s="23">
        <v>127</v>
      </c>
      <c r="C515" s="23" t="s">
        <v>208</v>
      </c>
      <c r="D515" s="23" t="s">
        <v>24</v>
      </c>
      <c r="E515" s="24">
        <v>28000</v>
      </c>
    </row>
    <row r="516" spans="1:5" s="5" customFormat="1" x14ac:dyDescent="0.25">
      <c r="A516" s="22">
        <v>44706</v>
      </c>
      <c r="B516" s="23">
        <v>128</v>
      </c>
      <c r="C516" s="23" t="s">
        <v>208</v>
      </c>
      <c r="D516" s="23" t="s">
        <v>91</v>
      </c>
      <c r="E516" s="24">
        <v>108000</v>
      </c>
    </row>
    <row r="517" spans="1:5" s="5" customFormat="1" x14ac:dyDescent="0.25">
      <c r="A517" s="22">
        <v>44706</v>
      </c>
      <c r="B517" s="23">
        <v>131</v>
      </c>
      <c r="C517" s="23" t="s">
        <v>208</v>
      </c>
      <c r="D517" s="23" t="s">
        <v>24</v>
      </c>
      <c r="E517" s="24">
        <v>106000</v>
      </c>
    </row>
    <row r="518" spans="1:5" s="5" customFormat="1" x14ac:dyDescent="0.25">
      <c r="A518" s="22">
        <v>44706</v>
      </c>
      <c r="B518" s="23">
        <v>132</v>
      </c>
      <c r="C518" s="23" t="s">
        <v>208</v>
      </c>
      <c r="D518" s="23" t="s">
        <v>120</v>
      </c>
      <c r="E518" s="24">
        <v>151200</v>
      </c>
    </row>
    <row r="519" spans="1:5" s="5" customFormat="1" x14ac:dyDescent="0.25">
      <c r="A519" s="22">
        <v>44706</v>
      </c>
      <c r="B519" s="23">
        <v>133</v>
      </c>
      <c r="C519" s="23" t="s">
        <v>208</v>
      </c>
      <c r="D519" s="23" t="s">
        <v>91</v>
      </c>
      <c r="E519" s="24">
        <v>129600</v>
      </c>
    </row>
    <row r="520" spans="1:5" s="5" customFormat="1" x14ac:dyDescent="0.25">
      <c r="A520" s="22">
        <v>44706</v>
      </c>
      <c r="B520" s="23">
        <v>134</v>
      </c>
      <c r="C520" s="23" t="s">
        <v>208</v>
      </c>
      <c r="D520" s="23" t="s">
        <v>209</v>
      </c>
      <c r="E520" s="24">
        <v>150000</v>
      </c>
    </row>
    <row r="521" spans="1:5" s="5" customFormat="1" x14ac:dyDescent="0.25">
      <c r="A521" s="22">
        <v>44706</v>
      </c>
      <c r="B521" s="23">
        <v>138</v>
      </c>
      <c r="C521" s="23" t="s">
        <v>208</v>
      </c>
      <c r="D521" s="23" t="s">
        <v>209</v>
      </c>
      <c r="E521" s="24">
        <v>116820</v>
      </c>
    </row>
    <row r="522" spans="1:5" s="5" customFormat="1" x14ac:dyDescent="0.25">
      <c r="A522" s="22">
        <v>44707</v>
      </c>
      <c r="B522" s="23">
        <v>135</v>
      </c>
      <c r="C522" s="23" t="s">
        <v>208</v>
      </c>
      <c r="D522" s="23" t="s">
        <v>209</v>
      </c>
      <c r="E522" s="24">
        <v>17500</v>
      </c>
    </row>
    <row r="523" spans="1:5" s="5" customFormat="1" x14ac:dyDescent="0.25">
      <c r="A523" s="22">
        <v>44719</v>
      </c>
      <c r="B523" s="23">
        <v>121</v>
      </c>
      <c r="C523" s="23" t="s">
        <v>208</v>
      </c>
      <c r="D523" s="23" t="s">
        <v>209</v>
      </c>
      <c r="E523" s="24">
        <v>104200</v>
      </c>
    </row>
    <row r="524" spans="1:5" s="5" customFormat="1" x14ac:dyDescent="0.25">
      <c r="A524" s="22">
        <v>44719</v>
      </c>
      <c r="B524" s="23">
        <v>147</v>
      </c>
      <c r="C524" s="23" t="s">
        <v>208</v>
      </c>
      <c r="D524" s="23" t="s">
        <v>24</v>
      </c>
      <c r="E524" s="24">
        <v>26000</v>
      </c>
    </row>
    <row r="525" spans="1:5" s="5" customFormat="1" x14ac:dyDescent="0.25">
      <c r="A525" s="22">
        <v>44719</v>
      </c>
      <c r="B525" s="23">
        <v>148</v>
      </c>
      <c r="C525" s="23" t="s">
        <v>208</v>
      </c>
      <c r="D525" s="23" t="s">
        <v>23</v>
      </c>
      <c r="E525" s="24">
        <v>144000</v>
      </c>
    </row>
    <row r="526" spans="1:5" s="5" customFormat="1" x14ac:dyDescent="0.25">
      <c r="A526" s="22">
        <v>44719</v>
      </c>
      <c r="B526" s="23">
        <v>149</v>
      </c>
      <c r="C526" s="23" t="s">
        <v>208</v>
      </c>
      <c r="D526" s="23" t="s">
        <v>209</v>
      </c>
      <c r="E526" s="24">
        <v>64320</v>
      </c>
    </row>
    <row r="527" spans="1:5" s="5" customFormat="1" x14ac:dyDescent="0.25">
      <c r="A527" s="22">
        <v>44719</v>
      </c>
      <c r="B527" s="23">
        <v>150</v>
      </c>
      <c r="C527" s="23" t="s">
        <v>208</v>
      </c>
      <c r="D527" s="23" t="s">
        <v>24</v>
      </c>
      <c r="E527" s="24">
        <v>120600</v>
      </c>
    </row>
    <row r="528" spans="1:5" s="5" customFormat="1" x14ac:dyDescent="0.25">
      <c r="A528" s="22">
        <v>44719</v>
      </c>
      <c r="B528" s="23">
        <v>155</v>
      </c>
      <c r="C528" s="23" t="s">
        <v>208</v>
      </c>
      <c r="D528" s="23" t="s">
        <v>24</v>
      </c>
      <c r="E528" s="24">
        <v>153700</v>
      </c>
    </row>
    <row r="529" spans="1:5" s="5" customFormat="1" x14ac:dyDescent="0.25">
      <c r="A529" s="22">
        <v>44722</v>
      </c>
      <c r="B529" s="23">
        <v>151</v>
      </c>
      <c r="C529" s="23" t="s">
        <v>208</v>
      </c>
      <c r="D529" s="23" t="s">
        <v>25</v>
      </c>
      <c r="E529" s="24">
        <v>158400</v>
      </c>
    </row>
    <row r="530" spans="1:5" s="5" customFormat="1" x14ac:dyDescent="0.25">
      <c r="A530" s="22">
        <v>44727</v>
      </c>
      <c r="B530" s="23">
        <v>160</v>
      </c>
      <c r="C530" s="23" t="s">
        <v>208</v>
      </c>
      <c r="D530" s="23" t="s">
        <v>170</v>
      </c>
      <c r="E530" s="24">
        <v>86400</v>
      </c>
    </row>
    <row r="531" spans="1:5" s="5" customFormat="1" x14ac:dyDescent="0.25">
      <c r="A531" s="22">
        <v>44729</v>
      </c>
      <c r="B531" s="23">
        <v>162</v>
      </c>
      <c r="C531" s="23" t="s">
        <v>208</v>
      </c>
      <c r="D531" s="23" t="s">
        <v>23</v>
      </c>
      <c r="E531" s="24">
        <v>120856</v>
      </c>
    </row>
    <row r="532" spans="1:5" s="5" customFormat="1" x14ac:dyDescent="0.25">
      <c r="A532" s="22">
        <v>44734</v>
      </c>
      <c r="B532" s="23">
        <v>163</v>
      </c>
      <c r="C532" s="23" t="s">
        <v>208</v>
      </c>
      <c r="D532" s="23" t="s">
        <v>170</v>
      </c>
      <c r="E532" s="24">
        <v>112000</v>
      </c>
    </row>
    <row r="533" spans="1:5" s="5" customFormat="1" x14ac:dyDescent="0.25">
      <c r="A533" s="22">
        <v>44742</v>
      </c>
      <c r="B533" s="23">
        <v>168</v>
      </c>
      <c r="C533" s="23" t="s">
        <v>208</v>
      </c>
      <c r="D533" s="23" t="s">
        <v>170</v>
      </c>
      <c r="E533" s="24">
        <v>24000</v>
      </c>
    </row>
    <row r="534" spans="1:5" s="5" customFormat="1" x14ac:dyDescent="0.25">
      <c r="A534" s="22">
        <v>44742</v>
      </c>
      <c r="B534" s="23">
        <v>169</v>
      </c>
      <c r="C534" s="23" t="s">
        <v>208</v>
      </c>
      <c r="D534" s="23" t="s">
        <v>170</v>
      </c>
      <c r="E534" s="24">
        <v>163000</v>
      </c>
    </row>
    <row r="535" spans="1:5" s="5" customFormat="1" x14ac:dyDescent="0.25">
      <c r="A535" s="22">
        <v>44742</v>
      </c>
      <c r="B535" s="23">
        <v>171</v>
      </c>
      <c r="C535" s="23" t="s">
        <v>208</v>
      </c>
      <c r="D535" s="23" t="s">
        <v>170</v>
      </c>
      <c r="E535" s="24">
        <v>159500</v>
      </c>
    </row>
    <row r="536" spans="1:5" s="5" customFormat="1" x14ac:dyDescent="0.25">
      <c r="A536" s="22">
        <v>44753</v>
      </c>
      <c r="B536" s="23">
        <v>159</v>
      </c>
      <c r="C536" s="23" t="s">
        <v>208</v>
      </c>
      <c r="D536" s="23" t="s">
        <v>23</v>
      </c>
      <c r="E536" s="24">
        <v>144000</v>
      </c>
    </row>
    <row r="537" spans="1:5" s="5" customFormat="1" x14ac:dyDescent="0.25">
      <c r="A537" s="22">
        <v>44753</v>
      </c>
      <c r="B537" s="23">
        <v>176</v>
      </c>
      <c r="C537" s="23" t="s">
        <v>208</v>
      </c>
      <c r="D537" s="23" t="s">
        <v>170</v>
      </c>
      <c r="E537" s="24">
        <v>162750</v>
      </c>
    </row>
    <row r="538" spans="1:5" s="5" customFormat="1" x14ac:dyDescent="0.25">
      <c r="A538" s="22">
        <v>44753</v>
      </c>
      <c r="B538" s="23">
        <v>177</v>
      </c>
      <c r="C538" s="23" t="s">
        <v>208</v>
      </c>
      <c r="D538" s="23" t="s">
        <v>170</v>
      </c>
      <c r="E538" s="24">
        <v>162500</v>
      </c>
    </row>
    <row r="539" spans="1:5" s="5" customFormat="1" x14ac:dyDescent="0.25">
      <c r="A539" s="22">
        <v>44767</v>
      </c>
      <c r="B539" s="23">
        <v>186</v>
      </c>
      <c r="C539" s="23" t="s">
        <v>208</v>
      </c>
      <c r="D539" s="23" t="s">
        <v>24</v>
      </c>
      <c r="E539" s="24">
        <v>94400</v>
      </c>
    </row>
    <row r="540" spans="1:5" s="5" customFormat="1" x14ac:dyDescent="0.25">
      <c r="A540" s="22">
        <v>44791</v>
      </c>
      <c r="B540" s="23">
        <v>183</v>
      </c>
      <c r="C540" s="23" t="s">
        <v>208</v>
      </c>
      <c r="D540" s="23" t="s">
        <v>24</v>
      </c>
      <c r="E540" s="24">
        <v>76200</v>
      </c>
    </row>
    <row r="541" spans="1:5" s="5" customFormat="1" x14ac:dyDescent="0.25">
      <c r="A541" s="22">
        <v>44834</v>
      </c>
      <c r="B541" s="23">
        <v>212</v>
      </c>
      <c r="C541" s="23" t="s">
        <v>208</v>
      </c>
      <c r="D541" s="23" t="s">
        <v>24</v>
      </c>
      <c r="E541" s="24">
        <v>27000</v>
      </c>
    </row>
    <row r="542" spans="1:5" s="5" customFormat="1" x14ac:dyDescent="0.25">
      <c r="A542" s="22">
        <v>43998</v>
      </c>
      <c r="B542" s="23">
        <v>571827</v>
      </c>
      <c r="C542" s="23" t="s">
        <v>219</v>
      </c>
      <c r="D542" s="23" t="s">
        <v>128</v>
      </c>
      <c r="E542" s="24">
        <v>121209.60000000001</v>
      </c>
    </row>
    <row r="543" spans="1:5" s="5" customFormat="1" x14ac:dyDescent="0.25">
      <c r="A543" s="22">
        <v>44005</v>
      </c>
      <c r="B543" s="23">
        <v>572155</v>
      </c>
      <c r="C543" s="23" t="s">
        <v>219</v>
      </c>
      <c r="D543" s="23" t="s">
        <v>220</v>
      </c>
      <c r="E543" s="24">
        <v>144975</v>
      </c>
    </row>
    <row r="544" spans="1:5" s="5" customFormat="1" x14ac:dyDescent="0.25">
      <c r="A544" s="22">
        <v>44026</v>
      </c>
      <c r="B544" s="23">
        <v>576373</v>
      </c>
      <c r="C544" s="23" t="s">
        <v>219</v>
      </c>
      <c r="D544" s="23" t="s">
        <v>221</v>
      </c>
      <c r="E544" s="24">
        <v>119602.08</v>
      </c>
    </row>
    <row r="545" spans="1:5" s="5" customFormat="1" x14ac:dyDescent="0.25">
      <c r="A545" s="22">
        <v>44042</v>
      </c>
      <c r="B545" s="23">
        <v>579253</v>
      </c>
      <c r="C545" s="23" t="s">
        <v>219</v>
      </c>
      <c r="D545" s="23" t="s">
        <v>222</v>
      </c>
      <c r="E545" s="24">
        <v>145597.12</v>
      </c>
    </row>
    <row r="546" spans="1:5" s="5" customFormat="1" x14ac:dyDescent="0.25">
      <c r="A546" s="22">
        <v>44068</v>
      </c>
      <c r="B546" s="23">
        <v>583806</v>
      </c>
      <c r="C546" s="23" t="s">
        <v>219</v>
      </c>
      <c r="D546" s="23" t="s">
        <v>223</v>
      </c>
      <c r="E546" s="24">
        <v>21272.31</v>
      </c>
    </row>
    <row r="547" spans="1:5" s="5" customFormat="1" x14ac:dyDescent="0.25">
      <c r="A547" s="22">
        <v>44363</v>
      </c>
      <c r="B547" s="23">
        <v>628261</v>
      </c>
      <c r="C547" s="23" t="s">
        <v>219</v>
      </c>
      <c r="D547" s="23" t="s">
        <v>224</v>
      </c>
      <c r="E547" s="24">
        <v>26715</v>
      </c>
    </row>
    <row r="548" spans="1:5" s="5" customFormat="1" x14ac:dyDescent="0.25">
      <c r="A548" s="22">
        <v>44363</v>
      </c>
      <c r="B548" s="23">
        <v>628290</v>
      </c>
      <c r="C548" s="23" t="s">
        <v>219</v>
      </c>
      <c r="D548" s="23" t="s">
        <v>222</v>
      </c>
      <c r="E548" s="24">
        <v>52852.5</v>
      </c>
    </row>
    <row r="549" spans="1:5" x14ac:dyDescent="0.25">
      <c r="A549" s="22">
        <v>44363</v>
      </c>
      <c r="B549" s="23">
        <v>628306</v>
      </c>
      <c r="C549" s="23" t="s">
        <v>219</v>
      </c>
      <c r="D549" s="23" t="s">
        <v>225</v>
      </c>
      <c r="E549" s="24">
        <v>54852.2</v>
      </c>
    </row>
    <row r="550" spans="1:5" s="5" customFormat="1" x14ac:dyDescent="0.25">
      <c r="A550" s="22">
        <v>44411</v>
      </c>
      <c r="B550" s="23">
        <v>636510</v>
      </c>
      <c r="C550" s="23" t="s">
        <v>219</v>
      </c>
      <c r="D550" s="23" t="s">
        <v>225</v>
      </c>
      <c r="E550" s="24">
        <v>70545.47</v>
      </c>
    </row>
    <row r="551" spans="1:5" s="5" customFormat="1" x14ac:dyDescent="0.25">
      <c r="A551" s="22">
        <v>44421</v>
      </c>
      <c r="B551" s="23">
        <v>637537</v>
      </c>
      <c r="C551" s="23" t="s">
        <v>219</v>
      </c>
      <c r="D551" s="23" t="s">
        <v>226</v>
      </c>
      <c r="E551" s="24">
        <v>129769.7</v>
      </c>
    </row>
    <row r="552" spans="1:5" s="5" customFormat="1" x14ac:dyDescent="0.25">
      <c r="A552" s="22">
        <v>44427</v>
      </c>
      <c r="B552" s="23">
        <v>639009</v>
      </c>
      <c r="C552" s="23" t="s">
        <v>219</v>
      </c>
      <c r="D552" s="23" t="s">
        <v>227</v>
      </c>
      <c r="E552" s="24">
        <v>120707.86</v>
      </c>
    </row>
    <row r="553" spans="1:5" s="5" customFormat="1" x14ac:dyDescent="0.25">
      <c r="A553" s="22">
        <v>44427</v>
      </c>
      <c r="B553" s="23">
        <v>639016</v>
      </c>
      <c r="C553" s="23" t="s">
        <v>219</v>
      </c>
      <c r="D553" s="23" t="s">
        <v>228</v>
      </c>
      <c r="E553" s="24">
        <v>46593.75</v>
      </c>
    </row>
    <row r="554" spans="1:5" s="5" customFormat="1" x14ac:dyDescent="0.25">
      <c r="A554" s="22">
        <v>44432</v>
      </c>
      <c r="B554" s="23">
        <v>640091</v>
      </c>
      <c r="C554" s="23" t="s">
        <v>219</v>
      </c>
      <c r="D554" s="23" t="s">
        <v>227</v>
      </c>
      <c r="E554" s="24">
        <v>62842.559999999998</v>
      </c>
    </row>
    <row r="555" spans="1:5" s="5" customFormat="1" x14ac:dyDescent="0.25">
      <c r="A555" s="22">
        <v>44432</v>
      </c>
      <c r="B555" s="23">
        <v>640098</v>
      </c>
      <c r="C555" s="23" t="s">
        <v>219</v>
      </c>
      <c r="D555" s="23" t="s">
        <v>229</v>
      </c>
      <c r="E555" s="24">
        <v>124642.7</v>
      </c>
    </row>
    <row r="556" spans="1:5" s="5" customFormat="1" x14ac:dyDescent="0.25">
      <c r="A556" s="22">
        <v>44447</v>
      </c>
      <c r="B556" s="23">
        <v>641815</v>
      </c>
      <c r="C556" s="23" t="s">
        <v>219</v>
      </c>
      <c r="D556" s="23" t="s">
        <v>230</v>
      </c>
      <c r="E556" s="24">
        <v>97660.25</v>
      </c>
    </row>
    <row r="557" spans="1:5" s="5" customFormat="1" x14ac:dyDescent="0.25">
      <c r="A557" s="22">
        <v>44456</v>
      </c>
      <c r="B557" s="23">
        <v>635081</v>
      </c>
      <c r="C557" s="23" t="s">
        <v>219</v>
      </c>
      <c r="D557" s="23" t="s">
        <v>231</v>
      </c>
      <c r="E557" s="24">
        <v>121664.06</v>
      </c>
    </row>
    <row r="558" spans="1:5" x14ac:dyDescent="0.25">
      <c r="A558" s="22">
        <v>44538</v>
      </c>
      <c r="B558" s="23">
        <v>655435</v>
      </c>
      <c r="C558" s="23" t="s">
        <v>219</v>
      </c>
      <c r="D558" s="23" t="s">
        <v>231</v>
      </c>
      <c r="E558" s="24">
        <v>83247.47</v>
      </c>
    </row>
    <row r="559" spans="1:5" x14ac:dyDescent="0.25">
      <c r="A559" s="22">
        <v>44539</v>
      </c>
      <c r="B559" s="23">
        <v>659839</v>
      </c>
      <c r="C559" s="23" t="s">
        <v>219</v>
      </c>
      <c r="D559" s="23" t="s">
        <v>24</v>
      </c>
      <c r="E559" s="24">
        <v>99000</v>
      </c>
    </row>
    <row r="560" spans="1:5" s="5" customFormat="1" x14ac:dyDescent="0.25">
      <c r="A560" s="22">
        <v>44553</v>
      </c>
      <c r="B560" s="23">
        <v>662477</v>
      </c>
      <c r="C560" s="23" t="s">
        <v>219</v>
      </c>
      <c r="D560" s="23" t="s">
        <v>24</v>
      </c>
      <c r="E560" s="24">
        <v>26523</v>
      </c>
    </row>
    <row r="561" spans="1:5" s="5" customFormat="1" x14ac:dyDescent="0.25">
      <c r="A561" s="22">
        <v>44557</v>
      </c>
      <c r="B561" s="23">
        <v>662455</v>
      </c>
      <c r="C561" s="23" t="s">
        <v>219</v>
      </c>
      <c r="D561" s="23" t="s">
        <v>232</v>
      </c>
      <c r="E561" s="24">
        <v>62850</v>
      </c>
    </row>
    <row r="562" spans="1:5" s="5" customFormat="1" x14ac:dyDescent="0.25">
      <c r="A562" s="22">
        <v>44587</v>
      </c>
      <c r="B562" s="23">
        <v>651600</v>
      </c>
      <c r="C562" s="23" t="s">
        <v>219</v>
      </c>
      <c r="D562" s="23" t="s">
        <v>233</v>
      </c>
      <c r="E562" s="24">
        <v>111600</v>
      </c>
    </row>
    <row r="563" spans="1:5" x14ac:dyDescent="0.25">
      <c r="A563" s="22">
        <v>44599</v>
      </c>
      <c r="B563" s="23">
        <v>670008</v>
      </c>
      <c r="C563" s="23" t="s">
        <v>219</v>
      </c>
      <c r="D563" s="23" t="s">
        <v>234</v>
      </c>
      <c r="E563" s="24">
        <v>20856</v>
      </c>
    </row>
    <row r="564" spans="1:5" s="5" customFormat="1" x14ac:dyDescent="0.25">
      <c r="A564" s="22">
        <v>44601</v>
      </c>
      <c r="B564" s="23">
        <v>670149</v>
      </c>
      <c r="C564" s="23" t="s">
        <v>219</v>
      </c>
      <c r="D564" s="23" t="s">
        <v>235</v>
      </c>
      <c r="E564" s="24">
        <v>139400</v>
      </c>
    </row>
    <row r="565" spans="1:5" s="5" customFormat="1" x14ac:dyDescent="0.25">
      <c r="A565" s="22">
        <v>44670</v>
      </c>
      <c r="B565" s="23">
        <v>683033</v>
      </c>
      <c r="C565" s="23" t="s">
        <v>219</v>
      </c>
      <c r="D565" s="23" t="s">
        <v>235</v>
      </c>
      <c r="E565" s="24">
        <v>81163</v>
      </c>
    </row>
    <row r="566" spans="1:5" s="5" customFormat="1" x14ac:dyDescent="0.25">
      <c r="A566" s="22">
        <v>44671</v>
      </c>
      <c r="B566" s="23">
        <v>683017</v>
      </c>
      <c r="C566" s="23" t="s">
        <v>219</v>
      </c>
      <c r="D566" s="23" t="s">
        <v>25</v>
      </c>
      <c r="E566" s="24">
        <v>38691.199999999997</v>
      </c>
    </row>
    <row r="567" spans="1:5" s="5" customFormat="1" x14ac:dyDescent="0.25">
      <c r="A567" s="22">
        <v>44678</v>
      </c>
      <c r="B567" s="23">
        <v>331</v>
      </c>
      <c r="C567" s="23" t="s">
        <v>219</v>
      </c>
      <c r="D567" s="23" t="s">
        <v>236</v>
      </c>
      <c r="E567" s="24">
        <v>97745.2</v>
      </c>
    </row>
    <row r="568" spans="1:5" x14ac:dyDescent="0.25">
      <c r="A568" s="22">
        <v>44706</v>
      </c>
      <c r="B568" s="23">
        <v>2469</v>
      </c>
      <c r="C568" s="23" t="s">
        <v>219</v>
      </c>
      <c r="D568" s="23" t="s">
        <v>236</v>
      </c>
      <c r="E568" s="24">
        <v>68702</v>
      </c>
    </row>
    <row r="569" spans="1:5" s="5" customFormat="1" x14ac:dyDescent="0.25">
      <c r="A569" s="22">
        <v>44722</v>
      </c>
      <c r="B569" s="23">
        <v>2493</v>
      </c>
      <c r="C569" s="23" t="s">
        <v>219</v>
      </c>
      <c r="D569" s="23" t="s">
        <v>25</v>
      </c>
      <c r="E569" s="24">
        <v>135000</v>
      </c>
    </row>
    <row r="570" spans="1:5" x14ac:dyDescent="0.25">
      <c r="A570" s="22">
        <v>44742</v>
      </c>
      <c r="B570" s="23">
        <v>2547</v>
      </c>
      <c r="C570" s="23" t="s">
        <v>219</v>
      </c>
      <c r="D570" s="23" t="s">
        <v>25</v>
      </c>
      <c r="E570" s="24">
        <v>56734</v>
      </c>
    </row>
    <row r="571" spans="1:5" s="5" customFormat="1" x14ac:dyDescent="0.25">
      <c r="A571" s="22">
        <v>44753</v>
      </c>
      <c r="B571" s="23">
        <v>11743</v>
      </c>
      <c r="C571" s="23" t="s">
        <v>219</v>
      </c>
      <c r="D571" s="23" t="s">
        <v>25</v>
      </c>
      <c r="E571" s="24">
        <v>49116.19</v>
      </c>
    </row>
    <row r="572" spans="1:5" x14ac:dyDescent="0.25">
      <c r="A572" s="22">
        <v>44771</v>
      </c>
      <c r="B572" s="23">
        <v>18135</v>
      </c>
      <c r="C572" s="23" t="s">
        <v>219</v>
      </c>
      <c r="D572" s="23" t="s">
        <v>24</v>
      </c>
      <c r="E572" s="24">
        <v>70374.16</v>
      </c>
    </row>
    <row r="573" spans="1:5" s="5" customFormat="1" x14ac:dyDescent="0.25">
      <c r="A573" s="22">
        <v>44803</v>
      </c>
      <c r="B573" s="23">
        <v>2510</v>
      </c>
      <c r="C573" s="23" t="s">
        <v>219</v>
      </c>
      <c r="D573" s="23" t="s">
        <v>25</v>
      </c>
      <c r="E573" s="24">
        <v>39000</v>
      </c>
    </row>
    <row r="574" spans="1:5" s="5" customFormat="1" x14ac:dyDescent="0.25">
      <c r="A574" s="22">
        <v>44803</v>
      </c>
      <c r="B574" s="23">
        <v>2529</v>
      </c>
      <c r="C574" s="23" t="s">
        <v>219</v>
      </c>
      <c r="D574" s="23" t="s">
        <v>25</v>
      </c>
      <c r="E574" s="24">
        <v>70000</v>
      </c>
    </row>
    <row r="575" spans="1:5" x14ac:dyDescent="0.25">
      <c r="A575" s="22">
        <v>44834</v>
      </c>
      <c r="B575" s="23">
        <v>25855</v>
      </c>
      <c r="C575" s="23" t="s">
        <v>219</v>
      </c>
      <c r="D575" s="23" t="s">
        <v>25</v>
      </c>
      <c r="E575" s="24">
        <v>30000</v>
      </c>
    </row>
    <row r="576" spans="1:5" s="5" customFormat="1" x14ac:dyDescent="0.25">
      <c r="A576" s="22">
        <v>44046</v>
      </c>
      <c r="B576" s="23">
        <v>22774</v>
      </c>
      <c r="C576" s="23" t="s">
        <v>247</v>
      </c>
      <c r="D576" s="23"/>
      <c r="E576" s="24">
        <v>10488.89</v>
      </c>
    </row>
    <row r="577" spans="1:5" x14ac:dyDescent="0.25">
      <c r="A577" s="22">
        <v>43929</v>
      </c>
      <c r="B577" s="23">
        <v>34870</v>
      </c>
      <c r="C577" s="23" t="s">
        <v>215</v>
      </c>
      <c r="D577" s="23" t="s">
        <v>217</v>
      </c>
      <c r="E577" s="24">
        <v>12685</v>
      </c>
    </row>
    <row r="578" spans="1:5" s="5" customFormat="1" x14ac:dyDescent="0.25">
      <c r="A578" s="22">
        <v>43951</v>
      </c>
      <c r="B578" s="23">
        <v>34838</v>
      </c>
      <c r="C578" s="23" t="s">
        <v>215</v>
      </c>
      <c r="D578" s="23" t="s">
        <v>216</v>
      </c>
      <c r="E578" s="24">
        <v>143812.5</v>
      </c>
    </row>
    <row r="579" spans="1:5" s="5" customFormat="1" x14ac:dyDescent="0.25">
      <c r="A579" s="22">
        <v>44011</v>
      </c>
      <c r="B579" s="23">
        <v>35628</v>
      </c>
      <c r="C579" s="23" t="s">
        <v>215</v>
      </c>
      <c r="D579" s="23" t="s">
        <v>218</v>
      </c>
      <c r="E579" s="24">
        <v>105902.64</v>
      </c>
    </row>
    <row r="580" spans="1:5" x14ac:dyDescent="0.25">
      <c r="A580" s="22">
        <v>44391</v>
      </c>
      <c r="B580" s="23">
        <v>428</v>
      </c>
      <c r="C580" s="23" t="s">
        <v>245</v>
      </c>
      <c r="D580" s="23" t="s">
        <v>206</v>
      </c>
      <c r="E580" s="24">
        <v>129132</v>
      </c>
    </row>
    <row r="581" spans="1:5" s="5" customFormat="1" x14ac:dyDescent="0.25">
      <c r="A581" s="22">
        <v>44482</v>
      </c>
      <c r="B581" s="23">
        <v>468</v>
      </c>
      <c r="C581" s="23" t="s">
        <v>245</v>
      </c>
      <c r="D581" s="23" t="s">
        <v>246</v>
      </c>
      <c r="E581" s="24">
        <v>75000</v>
      </c>
    </row>
    <row r="582" spans="1:5" s="5" customFormat="1" x14ac:dyDescent="0.25">
      <c r="A582" s="22">
        <v>44550</v>
      </c>
      <c r="B582" s="23">
        <v>511</v>
      </c>
      <c r="C582" s="23" t="s">
        <v>245</v>
      </c>
      <c r="D582" s="23" t="s">
        <v>246</v>
      </c>
      <c r="E582" s="24">
        <v>104507.41</v>
      </c>
    </row>
    <row r="583" spans="1:5" x14ac:dyDescent="0.25">
      <c r="A583" s="22">
        <v>44212</v>
      </c>
      <c r="B583" s="23">
        <v>260</v>
      </c>
      <c r="C583" s="23" t="s">
        <v>248</v>
      </c>
      <c r="D583" s="23" t="s">
        <v>249</v>
      </c>
      <c r="E583" s="24">
        <v>3026.7</v>
      </c>
    </row>
    <row r="584" spans="1:5" x14ac:dyDescent="0.25">
      <c r="A584" s="22">
        <v>44729</v>
      </c>
      <c r="B584" s="23">
        <v>427</v>
      </c>
      <c r="C584" s="23" t="s">
        <v>250</v>
      </c>
      <c r="D584" s="23" t="s">
        <v>251</v>
      </c>
      <c r="E584" s="24">
        <v>86250</v>
      </c>
    </row>
    <row r="585" spans="1:5" s="5" customFormat="1" x14ac:dyDescent="0.25">
      <c r="A585" s="22">
        <v>44802</v>
      </c>
      <c r="B585" s="23">
        <v>440</v>
      </c>
      <c r="C585" s="23" t="s">
        <v>250</v>
      </c>
      <c r="D585" s="23" t="s">
        <v>251</v>
      </c>
      <c r="E585" s="24">
        <v>39000</v>
      </c>
    </row>
    <row r="586" spans="1:5" s="5" customFormat="1" x14ac:dyDescent="0.25">
      <c r="A586" s="22">
        <v>44819</v>
      </c>
      <c r="B586" s="23">
        <v>441</v>
      </c>
      <c r="C586" s="23" t="s">
        <v>250</v>
      </c>
      <c r="D586" s="23" t="s">
        <v>251</v>
      </c>
      <c r="E586" s="24">
        <v>86250</v>
      </c>
    </row>
    <row r="587" spans="1:5" s="5" customFormat="1" x14ac:dyDescent="0.25">
      <c r="A587" s="22">
        <v>44833</v>
      </c>
      <c r="B587" s="23">
        <v>443</v>
      </c>
      <c r="C587" s="23" t="s">
        <v>250</v>
      </c>
      <c r="D587" s="23" t="s">
        <v>797</v>
      </c>
      <c r="E587" s="24">
        <v>7000</v>
      </c>
    </row>
    <row r="588" spans="1:5" s="5" customFormat="1" x14ac:dyDescent="0.25">
      <c r="A588" s="22">
        <v>44833</v>
      </c>
      <c r="B588" s="23">
        <v>444</v>
      </c>
      <c r="C588" s="23" t="s">
        <v>250</v>
      </c>
      <c r="D588" s="23" t="s">
        <v>251</v>
      </c>
      <c r="E588" s="24">
        <v>22500</v>
      </c>
    </row>
    <row r="589" spans="1:5" s="5" customFormat="1" x14ac:dyDescent="0.25">
      <c r="A589" s="22">
        <v>44441</v>
      </c>
      <c r="B589" s="23">
        <v>1934</v>
      </c>
      <c r="C589" s="23" t="s">
        <v>237</v>
      </c>
      <c r="D589" s="23" t="s">
        <v>238</v>
      </c>
      <c r="E589" s="24">
        <v>93300</v>
      </c>
    </row>
    <row r="590" spans="1:5" x14ac:dyDescent="0.25">
      <c r="A590" s="22">
        <v>44452</v>
      </c>
      <c r="B590" s="23">
        <v>1992</v>
      </c>
      <c r="C590" s="23" t="s">
        <v>237</v>
      </c>
      <c r="D590" s="23" t="s">
        <v>239</v>
      </c>
      <c r="E590" s="24">
        <v>105700</v>
      </c>
    </row>
    <row r="591" spans="1:5" s="5" customFormat="1" x14ac:dyDescent="0.25">
      <c r="A591" s="22">
        <v>44455</v>
      </c>
      <c r="B591" s="23">
        <v>2018</v>
      </c>
      <c r="C591" s="23" t="s">
        <v>237</v>
      </c>
      <c r="D591" s="23" t="s">
        <v>240</v>
      </c>
      <c r="E591" s="24">
        <v>114800</v>
      </c>
    </row>
    <row r="592" spans="1:5" s="5" customFormat="1" x14ac:dyDescent="0.25">
      <c r="A592" s="22">
        <v>44456</v>
      </c>
      <c r="B592" s="23">
        <v>2020</v>
      </c>
      <c r="C592" s="23" t="s">
        <v>237</v>
      </c>
      <c r="D592" s="23" t="s">
        <v>241</v>
      </c>
      <c r="E592" s="24">
        <v>65650</v>
      </c>
    </row>
    <row r="593" spans="1:5" x14ac:dyDescent="0.25">
      <c r="A593" s="22">
        <v>44473</v>
      </c>
      <c r="B593" s="23">
        <v>2037</v>
      </c>
      <c r="C593" s="23" t="s">
        <v>237</v>
      </c>
      <c r="D593" s="23" t="s">
        <v>241</v>
      </c>
      <c r="E593" s="24">
        <v>117750</v>
      </c>
    </row>
    <row r="594" spans="1:5" s="5" customFormat="1" x14ac:dyDescent="0.25">
      <c r="A594" s="22">
        <v>44474</v>
      </c>
      <c r="B594" s="23">
        <v>2052</v>
      </c>
      <c r="C594" s="23" t="s">
        <v>237</v>
      </c>
      <c r="D594" s="23" t="s">
        <v>242</v>
      </c>
      <c r="E594" s="24">
        <v>126975</v>
      </c>
    </row>
    <row r="595" spans="1:5" s="5" customFormat="1" x14ac:dyDescent="0.25">
      <c r="A595" s="22">
        <v>44481</v>
      </c>
      <c r="B595" s="23">
        <v>2079</v>
      </c>
      <c r="C595" s="23" t="s">
        <v>237</v>
      </c>
      <c r="D595" s="23" t="s">
        <v>243</v>
      </c>
      <c r="E595" s="24">
        <v>131625</v>
      </c>
    </row>
    <row r="596" spans="1:5" s="5" customFormat="1" x14ac:dyDescent="0.25">
      <c r="A596" s="22">
        <v>44482</v>
      </c>
      <c r="B596" s="23">
        <v>2078</v>
      </c>
      <c r="C596" s="23" t="s">
        <v>237</v>
      </c>
      <c r="D596" s="23" t="s">
        <v>242</v>
      </c>
      <c r="E596" s="24">
        <v>111975</v>
      </c>
    </row>
    <row r="597" spans="1:5" x14ac:dyDescent="0.25">
      <c r="A597" s="22">
        <v>44488</v>
      </c>
      <c r="B597" s="23">
        <v>2098</v>
      </c>
      <c r="C597" s="23" t="s">
        <v>237</v>
      </c>
      <c r="D597" s="23" t="s">
        <v>67</v>
      </c>
      <c r="E597" s="24">
        <v>129150</v>
      </c>
    </row>
    <row r="598" spans="1:5" s="5" customFormat="1" x14ac:dyDescent="0.25">
      <c r="A598" s="22">
        <v>44495</v>
      </c>
      <c r="B598" s="23">
        <v>2142</v>
      </c>
      <c r="C598" s="23" t="s">
        <v>237</v>
      </c>
      <c r="D598" s="23" t="s">
        <v>244</v>
      </c>
      <c r="E598" s="24">
        <v>65700</v>
      </c>
    </row>
    <row r="599" spans="1:5" s="5" customFormat="1" x14ac:dyDescent="0.25">
      <c r="A599" s="22">
        <v>44511</v>
      </c>
      <c r="B599" s="23">
        <v>2170</v>
      </c>
      <c r="C599" s="23" t="s">
        <v>237</v>
      </c>
      <c r="D599" s="23" t="s">
        <v>242</v>
      </c>
      <c r="E599" s="24">
        <v>130600</v>
      </c>
    </row>
    <row r="600" spans="1:5" x14ac:dyDescent="0.25">
      <c r="A600" s="22">
        <v>44512</v>
      </c>
      <c r="B600" s="23">
        <v>2196</v>
      </c>
      <c r="C600" s="23" t="s">
        <v>237</v>
      </c>
      <c r="D600" s="23" t="s">
        <v>241</v>
      </c>
      <c r="E600" s="24">
        <v>41400</v>
      </c>
    </row>
    <row r="601" spans="1:5" x14ac:dyDescent="0.25">
      <c r="A601" s="22">
        <v>44547</v>
      </c>
      <c r="B601" s="23">
        <v>2273</v>
      </c>
      <c r="C601" s="23" t="s">
        <v>237</v>
      </c>
      <c r="D601" s="23" t="s">
        <v>241</v>
      </c>
      <c r="E601" s="24">
        <v>34500</v>
      </c>
    </row>
    <row r="602" spans="1:5" s="5" customFormat="1" x14ac:dyDescent="0.25">
      <c r="A602" s="22">
        <v>44566</v>
      </c>
      <c r="B602" s="23">
        <v>2316</v>
      </c>
      <c r="C602" s="23" t="s">
        <v>237</v>
      </c>
      <c r="D602" s="23" t="s">
        <v>241</v>
      </c>
      <c r="E602" s="24">
        <v>130810</v>
      </c>
    </row>
    <row r="603" spans="1:5" s="5" customFormat="1" x14ac:dyDescent="0.25">
      <c r="A603" s="22">
        <v>44341</v>
      </c>
      <c r="B603" s="23">
        <v>2285</v>
      </c>
      <c r="C603" s="23" t="s">
        <v>252</v>
      </c>
      <c r="D603" s="23" t="s">
        <v>253</v>
      </c>
      <c r="E603" s="24">
        <v>19009.8</v>
      </c>
    </row>
    <row r="604" spans="1:5" s="5" customFormat="1" x14ac:dyDescent="0.25">
      <c r="A604" s="22">
        <v>44630</v>
      </c>
      <c r="B604" s="23">
        <v>3098</v>
      </c>
      <c r="C604" s="23" t="s">
        <v>252</v>
      </c>
      <c r="D604" s="23" t="s">
        <v>253</v>
      </c>
      <c r="E604" s="24">
        <v>19026.939999999999</v>
      </c>
    </row>
    <row r="605" spans="1:5" s="5" customFormat="1" x14ac:dyDescent="0.25">
      <c r="A605" s="22">
        <v>44767</v>
      </c>
      <c r="B605" s="23">
        <v>478</v>
      </c>
      <c r="C605" s="23" t="s">
        <v>285</v>
      </c>
      <c r="D605" s="23" t="s">
        <v>25</v>
      </c>
      <c r="E605" s="24">
        <v>91266.63</v>
      </c>
    </row>
    <row r="606" spans="1:5" s="5" customFormat="1" x14ac:dyDescent="0.25">
      <c r="A606" s="22">
        <v>44767</v>
      </c>
      <c r="B606" s="23">
        <v>486</v>
      </c>
      <c r="C606" s="23" t="s">
        <v>285</v>
      </c>
      <c r="D606" s="23" t="s">
        <v>25</v>
      </c>
      <c r="E606" s="24">
        <v>91266.63</v>
      </c>
    </row>
    <row r="607" spans="1:5" s="5" customFormat="1" x14ac:dyDescent="0.25">
      <c r="A607" s="22">
        <v>44768</v>
      </c>
      <c r="B607" s="23">
        <v>479</v>
      </c>
      <c r="C607" s="23" t="s">
        <v>285</v>
      </c>
      <c r="D607" s="23" t="s">
        <v>25</v>
      </c>
      <c r="E607" s="24">
        <v>91266.63</v>
      </c>
    </row>
    <row r="608" spans="1:5" s="5" customFormat="1" x14ac:dyDescent="0.25">
      <c r="A608" s="22">
        <v>44511</v>
      </c>
      <c r="B608" s="23">
        <v>357</v>
      </c>
      <c r="C608" s="23" t="s">
        <v>279</v>
      </c>
      <c r="D608" s="23" t="s">
        <v>280</v>
      </c>
      <c r="E608" s="24">
        <v>105000</v>
      </c>
    </row>
    <row r="609" spans="1:5" s="5" customFormat="1" x14ac:dyDescent="0.25">
      <c r="A609" s="22">
        <v>44512</v>
      </c>
      <c r="B609" s="23">
        <v>360</v>
      </c>
      <c r="C609" s="23" t="s">
        <v>279</v>
      </c>
      <c r="D609" s="23" t="s">
        <v>39</v>
      </c>
      <c r="E609" s="24">
        <v>108800</v>
      </c>
    </row>
    <row r="610" spans="1:5" s="5" customFormat="1" x14ac:dyDescent="0.25">
      <c r="A610" s="22">
        <v>44512</v>
      </c>
      <c r="B610" s="23">
        <v>363</v>
      </c>
      <c r="C610" s="23" t="s">
        <v>279</v>
      </c>
      <c r="D610" s="23" t="s">
        <v>231</v>
      </c>
      <c r="E610" s="24">
        <v>65400</v>
      </c>
    </row>
    <row r="611" spans="1:5" x14ac:dyDescent="0.25">
      <c r="A611" s="22">
        <v>44512</v>
      </c>
      <c r="B611" s="23">
        <v>364</v>
      </c>
      <c r="C611" s="23" t="s">
        <v>279</v>
      </c>
      <c r="D611" s="23" t="s">
        <v>282</v>
      </c>
      <c r="E611" s="24">
        <v>76000</v>
      </c>
    </row>
    <row r="612" spans="1:5" s="11" customFormat="1" x14ac:dyDescent="0.25">
      <c r="A612" s="22">
        <v>44519</v>
      </c>
      <c r="B612" s="23">
        <v>365</v>
      </c>
      <c r="C612" s="23" t="s">
        <v>279</v>
      </c>
      <c r="D612" s="23" t="s">
        <v>281</v>
      </c>
      <c r="E612" s="24">
        <v>22800</v>
      </c>
    </row>
    <row r="613" spans="1:5" x14ac:dyDescent="0.25">
      <c r="A613" s="22">
        <v>44529</v>
      </c>
      <c r="B613" s="23">
        <v>368</v>
      </c>
      <c r="C613" s="23" t="s">
        <v>279</v>
      </c>
      <c r="D613" s="23" t="s">
        <v>284</v>
      </c>
      <c r="E613" s="24">
        <v>92800</v>
      </c>
    </row>
    <row r="614" spans="1:5" x14ac:dyDescent="0.25">
      <c r="A614" s="22">
        <v>44529</v>
      </c>
      <c r="B614" s="23">
        <v>369</v>
      </c>
      <c r="C614" s="23" t="s">
        <v>279</v>
      </c>
      <c r="D614" s="23" t="s">
        <v>283</v>
      </c>
      <c r="E614" s="24">
        <v>70800</v>
      </c>
    </row>
    <row r="615" spans="1:5" x14ac:dyDescent="0.25">
      <c r="A615" s="22">
        <v>44566</v>
      </c>
      <c r="B615" s="23">
        <v>389</v>
      </c>
      <c r="C615" s="23" t="s">
        <v>279</v>
      </c>
      <c r="D615" s="23" t="s">
        <v>120</v>
      </c>
      <c r="E615" s="24">
        <v>71000</v>
      </c>
    </row>
    <row r="616" spans="1:5" x14ac:dyDescent="0.25">
      <c r="A616" s="22">
        <v>44635</v>
      </c>
      <c r="B616" s="23">
        <v>486</v>
      </c>
      <c r="C616" s="23" t="s">
        <v>279</v>
      </c>
      <c r="D616" s="23" t="s">
        <v>24</v>
      </c>
      <c r="E616" s="24">
        <v>51800</v>
      </c>
    </row>
    <row r="617" spans="1:5" x14ac:dyDescent="0.25">
      <c r="A617" s="22">
        <v>44721</v>
      </c>
      <c r="B617" s="23">
        <v>388</v>
      </c>
      <c r="C617" s="23" t="s">
        <v>279</v>
      </c>
      <c r="D617" s="23" t="s">
        <v>25</v>
      </c>
      <c r="E617" s="24">
        <v>17750</v>
      </c>
    </row>
    <row r="618" spans="1:5" x14ac:dyDescent="0.25">
      <c r="A618" s="22">
        <v>44721</v>
      </c>
      <c r="B618" s="23">
        <v>461</v>
      </c>
      <c r="C618" s="23" t="s">
        <v>279</v>
      </c>
      <c r="D618" s="23" t="s">
        <v>25</v>
      </c>
      <c r="E618" s="24">
        <v>93600</v>
      </c>
    </row>
    <row r="619" spans="1:5" x14ac:dyDescent="0.25">
      <c r="A619" s="22">
        <v>44771</v>
      </c>
      <c r="B619" s="23">
        <v>660</v>
      </c>
      <c r="C619" s="23" t="s">
        <v>279</v>
      </c>
      <c r="D619" s="23" t="s">
        <v>25</v>
      </c>
      <c r="E619" s="24">
        <v>66542</v>
      </c>
    </row>
    <row r="620" spans="1:5" x14ac:dyDescent="0.25">
      <c r="A620" s="22">
        <v>44771</v>
      </c>
      <c r="B620" s="23">
        <v>673</v>
      </c>
      <c r="C620" s="23" t="s">
        <v>279</v>
      </c>
      <c r="D620" s="23" t="s">
        <v>24</v>
      </c>
      <c r="E620" s="24">
        <v>107800</v>
      </c>
    </row>
    <row r="621" spans="1:5" x14ac:dyDescent="0.25">
      <c r="A621" s="22">
        <v>44783</v>
      </c>
      <c r="B621" s="23">
        <v>682</v>
      </c>
      <c r="C621" s="23" t="s">
        <v>279</v>
      </c>
      <c r="D621" s="23" t="s">
        <v>25</v>
      </c>
      <c r="E621" s="24">
        <v>84800</v>
      </c>
    </row>
    <row r="622" spans="1:5" x14ac:dyDescent="0.25">
      <c r="A622" s="22">
        <v>44784</v>
      </c>
      <c r="B622" s="23">
        <v>672</v>
      </c>
      <c r="C622" s="23" t="s">
        <v>279</v>
      </c>
      <c r="D622" s="23" t="s">
        <v>25</v>
      </c>
      <c r="E622" s="24">
        <v>142200</v>
      </c>
    </row>
    <row r="623" spans="1:5" x14ac:dyDescent="0.25">
      <c r="A623" s="22">
        <v>44784</v>
      </c>
      <c r="B623" s="23">
        <v>675</v>
      </c>
      <c r="C623" s="23" t="s">
        <v>279</v>
      </c>
      <c r="D623" s="23" t="s">
        <v>25</v>
      </c>
      <c r="E623" s="24">
        <v>158200</v>
      </c>
    </row>
    <row r="624" spans="1:5" s="9" customFormat="1" x14ac:dyDescent="0.25">
      <c r="A624" s="22">
        <v>44802</v>
      </c>
      <c r="B624" s="23">
        <v>699</v>
      </c>
      <c r="C624" s="23" t="s">
        <v>279</v>
      </c>
      <c r="D624" s="23" t="s">
        <v>25</v>
      </c>
      <c r="E624" s="24">
        <v>156940</v>
      </c>
    </row>
    <row r="625" spans="1:5" s="5" customFormat="1" x14ac:dyDescent="0.25">
      <c r="A625" s="22">
        <v>44803</v>
      </c>
      <c r="B625" s="23">
        <v>701</v>
      </c>
      <c r="C625" s="23" t="s">
        <v>279</v>
      </c>
      <c r="D625" s="23" t="s">
        <v>25</v>
      </c>
      <c r="E625" s="24">
        <v>14000</v>
      </c>
    </row>
    <row r="626" spans="1:5" s="5" customFormat="1" x14ac:dyDescent="0.25">
      <c r="A626" s="22">
        <v>44803</v>
      </c>
      <c r="B626" s="23">
        <v>696</v>
      </c>
      <c r="C626" s="23" t="s">
        <v>279</v>
      </c>
      <c r="D626" s="23" t="s">
        <v>25</v>
      </c>
      <c r="E626" s="24">
        <v>151200</v>
      </c>
    </row>
    <row r="627" spans="1:5" s="5" customFormat="1" x14ac:dyDescent="0.25">
      <c r="A627" s="22">
        <v>44811</v>
      </c>
      <c r="B627" s="23">
        <v>696</v>
      </c>
      <c r="C627" s="23" t="s">
        <v>279</v>
      </c>
      <c r="D627" s="23" t="s">
        <v>25</v>
      </c>
      <c r="E627" s="24">
        <v>151200</v>
      </c>
    </row>
    <row r="628" spans="1:5" s="5" customFormat="1" x14ac:dyDescent="0.25">
      <c r="A628" s="22">
        <v>43847</v>
      </c>
      <c r="B628" s="23">
        <v>13152</v>
      </c>
      <c r="C628" s="23" t="s">
        <v>254</v>
      </c>
      <c r="D628" s="23" t="s">
        <v>255</v>
      </c>
      <c r="E628" s="24">
        <v>67590.399999999994</v>
      </c>
    </row>
    <row r="629" spans="1:5" s="5" customFormat="1" x14ac:dyDescent="0.25">
      <c r="A629" s="22">
        <v>43868</v>
      </c>
      <c r="B629" s="23">
        <v>13220</v>
      </c>
      <c r="C629" s="23" t="s">
        <v>254</v>
      </c>
      <c r="D629" s="23" t="s">
        <v>257</v>
      </c>
      <c r="E629" s="24">
        <v>15340</v>
      </c>
    </row>
    <row r="630" spans="1:5" s="5" customFormat="1" x14ac:dyDescent="0.25">
      <c r="A630" s="22">
        <v>43868</v>
      </c>
      <c r="B630" s="23">
        <v>13221</v>
      </c>
      <c r="C630" s="23" t="s">
        <v>254</v>
      </c>
      <c r="D630" s="23" t="s">
        <v>256</v>
      </c>
      <c r="E630" s="24">
        <v>23010</v>
      </c>
    </row>
    <row r="631" spans="1:5" s="5" customFormat="1" x14ac:dyDescent="0.25">
      <c r="A631" s="22">
        <v>43868</v>
      </c>
      <c r="B631" s="23">
        <v>13274</v>
      </c>
      <c r="C631" s="23" t="s">
        <v>254</v>
      </c>
      <c r="D631" s="23" t="s">
        <v>258</v>
      </c>
      <c r="E631" s="24">
        <v>244319</v>
      </c>
    </row>
    <row r="632" spans="1:5" s="5" customFormat="1" x14ac:dyDescent="0.25">
      <c r="A632" s="22">
        <v>43879</v>
      </c>
      <c r="B632" s="23">
        <v>13273</v>
      </c>
      <c r="C632" s="23" t="s">
        <v>254</v>
      </c>
      <c r="D632" s="23" t="s">
        <v>259</v>
      </c>
      <c r="E632" s="24">
        <v>12567</v>
      </c>
    </row>
    <row r="633" spans="1:5" s="5" customFormat="1" x14ac:dyDescent="0.25">
      <c r="A633" s="22">
        <v>43787</v>
      </c>
      <c r="B633" s="23">
        <v>2828</v>
      </c>
      <c r="C633" s="23" t="s">
        <v>260</v>
      </c>
      <c r="D633" s="23" t="s">
        <v>261</v>
      </c>
      <c r="E633" s="24">
        <v>68514.929999999993</v>
      </c>
    </row>
    <row r="634" spans="1:5" s="5" customFormat="1" x14ac:dyDescent="0.25">
      <c r="A634" s="22">
        <v>43787</v>
      </c>
      <c r="B634" s="23">
        <v>2829</v>
      </c>
      <c r="C634" s="23" t="s">
        <v>260</v>
      </c>
      <c r="D634" s="23" t="s">
        <v>262</v>
      </c>
      <c r="E634" s="24">
        <v>22628.86</v>
      </c>
    </row>
    <row r="635" spans="1:5" s="5" customFormat="1" x14ac:dyDescent="0.25">
      <c r="A635" s="22">
        <v>43843</v>
      </c>
      <c r="B635" s="23">
        <v>3040</v>
      </c>
      <c r="C635" s="23" t="s">
        <v>260</v>
      </c>
      <c r="D635" s="23" t="s">
        <v>263</v>
      </c>
      <c r="E635" s="24">
        <v>73278</v>
      </c>
    </row>
    <row r="636" spans="1:5" s="5" customFormat="1" x14ac:dyDescent="0.25">
      <c r="A636" s="22">
        <v>43857</v>
      </c>
      <c r="B636" s="23">
        <v>3043</v>
      </c>
      <c r="C636" s="23" t="s">
        <v>260</v>
      </c>
      <c r="D636" s="23" t="s">
        <v>264</v>
      </c>
      <c r="E636" s="24">
        <v>83072</v>
      </c>
    </row>
    <row r="637" spans="1:5" s="5" customFormat="1" x14ac:dyDescent="0.25">
      <c r="A637" s="22">
        <v>43861</v>
      </c>
      <c r="B637" s="23">
        <v>3061</v>
      </c>
      <c r="C637" s="23" t="s">
        <v>260</v>
      </c>
      <c r="D637" s="23" t="s">
        <v>265</v>
      </c>
      <c r="E637" s="24">
        <v>33099</v>
      </c>
    </row>
    <row r="638" spans="1:5" s="9" customFormat="1" x14ac:dyDescent="0.25">
      <c r="A638" s="22">
        <v>43880</v>
      </c>
      <c r="B638" s="23">
        <v>3129</v>
      </c>
      <c r="C638" s="23" t="s">
        <v>260</v>
      </c>
      <c r="D638" s="23" t="s">
        <v>266</v>
      </c>
      <c r="E638" s="24">
        <v>22327.200000000001</v>
      </c>
    </row>
    <row r="639" spans="1:5" s="5" customFormat="1" x14ac:dyDescent="0.25">
      <c r="A639" s="22">
        <v>43980</v>
      </c>
      <c r="B639" s="23">
        <v>3384</v>
      </c>
      <c r="C639" s="23" t="s">
        <v>260</v>
      </c>
      <c r="D639" s="23" t="s">
        <v>267</v>
      </c>
      <c r="E639" s="24">
        <v>6367.01</v>
      </c>
    </row>
    <row r="640" spans="1:5" s="5" customFormat="1" x14ac:dyDescent="0.25">
      <c r="A640" s="22">
        <v>43983</v>
      </c>
      <c r="B640" s="23">
        <v>3385</v>
      </c>
      <c r="C640" s="23" t="s">
        <v>260</v>
      </c>
      <c r="D640" s="23" t="s">
        <v>268</v>
      </c>
      <c r="E640" s="24">
        <v>17200.29</v>
      </c>
    </row>
    <row r="641" spans="1:5" s="5" customFormat="1" x14ac:dyDescent="0.25">
      <c r="A641" s="22">
        <v>44174</v>
      </c>
      <c r="B641" s="23">
        <v>2918</v>
      </c>
      <c r="C641" s="23" t="s">
        <v>260</v>
      </c>
      <c r="D641" s="23" t="s">
        <v>263</v>
      </c>
      <c r="E641" s="24">
        <v>73278</v>
      </c>
    </row>
    <row r="642" spans="1:5" s="5" customFormat="1" x14ac:dyDescent="0.25">
      <c r="A642" s="22">
        <v>44358</v>
      </c>
      <c r="B642" s="23">
        <v>4538</v>
      </c>
      <c r="C642" s="23" t="s">
        <v>260</v>
      </c>
      <c r="D642" s="23" t="s">
        <v>269</v>
      </c>
      <c r="E642" s="24">
        <v>12128</v>
      </c>
    </row>
    <row r="643" spans="1:5" s="5" customFormat="1" x14ac:dyDescent="0.25">
      <c r="A643" s="22">
        <v>44456</v>
      </c>
      <c r="B643" s="23">
        <v>4610</v>
      </c>
      <c r="C643" s="23" t="s">
        <v>260</v>
      </c>
      <c r="D643" s="23" t="s">
        <v>269</v>
      </c>
      <c r="E643" s="24">
        <v>54398</v>
      </c>
    </row>
    <row r="644" spans="1:5" s="9" customFormat="1" x14ac:dyDescent="0.25">
      <c r="A644" s="22">
        <v>44553</v>
      </c>
      <c r="B644" s="23">
        <v>5065</v>
      </c>
      <c r="C644" s="23" t="s">
        <v>260</v>
      </c>
      <c r="D644" s="23" t="s">
        <v>269</v>
      </c>
      <c r="E644" s="24">
        <v>51312.3</v>
      </c>
    </row>
    <row r="645" spans="1:5" s="5" customFormat="1" x14ac:dyDescent="0.25">
      <c r="A645" s="22">
        <v>44566</v>
      </c>
      <c r="B645" s="23">
        <v>5076</v>
      </c>
      <c r="C645" s="23" t="s">
        <v>260</v>
      </c>
      <c r="D645" s="23" t="s">
        <v>270</v>
      </c>
      <c r="E645" s="24">
        <v>117079.6</v>
      </c>
    </row>
    <row r="646" spans="1:5" s="5" customFormat="1" x14ac:dyDescent="0.25">
      <c r="A646" s="22">
        <v>44696</v>
      </c>
      <c r="B646" s="23">
        <v>5411</v>
      </c>
      <c r="C646" s="23" t="s">
        <v>260</v>
      </c>
      <c r="D646" s="23" t="s">
        <v>23</v>
      </c>
      <c r="E646" s="24">
        <v>78462.92</v>
      </c>
    </row>
    <row r="647" spans="1:5" s="5" customFormat="1" x14ac:dyDescent="0.25">
      <c r="A647" s="22">
        <v>44729</v>
      </c>
      <c r="B647" s="23">
        <v>5417</v>
      </c>
      <c r="C647" s="23" t="s">
        <v>260</v>
      </c>
      <c r="D647" s="23" t="s">
        <v>23</v>
      </c>
      <c r="E647" s="24">
        <v>78462.92</v>
      </c>
    </row>
    <row r="648" spans="1:5" s="5" customFormat="1" x14ac:dyDescent="0.25">
      <c r="A648" s="22">
        <v>44834</v>
      </c>
      <c r="B648" s="23">
        <v>5576</v>
      </c>
      <c r="C648" s="23" t="s">
        <v>260</v>
      </c>
      <c r="D648" s="23" t="s">
        <v>23</v>
      </c>
      <c r="E648" s="24">
        <v>6606.06</v>
      </c>
    </row>
    <row r="649" spans="1:5" s="5" customFormat="1" x14ac:dyDescent="0.25">
      <c r="A649" s="22">
        <v>44211</v>
      </c>
      <c r="B649" s="23">
        <v>2402</v>
      </c>
      <c r="C649" s="23" t="s">
        <v>271</v>
      </c>
      <c r="D649" s="23" t="s">
        <v>272</v>
      </c>
      <c r="E649" s="24">
        <v>28667.66</v>
      </c>
    </row>
    <row r="650" spans="1:5" s="9" customFormat="1" x14ac:dyDescent="0.25">
      <c r="A650" s="22">
        <v>44235</v>
      </c>
      <c r="B650" s="23">
        <v>2493</v>
      </c>
      <c r="C650" s="23" t="s">
        <v>271</v>
      </c>
      <c r="D650" s="23" t="s">
        <v>273</v>
      </c>
      <c r="E650" s="24">
        <v>40367.199999999997</v>
      </c>
    </row>
    <row r="651" spans="1:5" s="9" customFormat="1" x14ac:dyDescent="0.25">
      <c r="A651" s="22">
        <v>44239</v>
      </c>
      <c r="B651" s="23">
        <v>2471</v>
      </c>
      <c r="C651" s="23" t="s">
        <v>271</v>
      </c>
      <c r="D651" s="23" t="s">
        <v>274</v>
      </c>
      <c r="E651" s="24">
        <v>13990.31</v>
      </c>
    </row>
    <row r="652" spans="1:5" s="5" customFormat="1" x14ac:dyDescent="0.25">
      <c r="A652" s="22">
        <v>44258</v>
      </c>
      <c r="B652" s="23">
        <v>2532</v>
      </c>
      <c r="C652" s="23" t="s">
        <v>271</v>
      </c>
      <c r="D652" s="23" t="s">
        <v>275</v>
      </c>
      <c r="E652" s="24">
        <v>65226.93</v>
      </c>
    </row>
    <row r="653" spans="1:5" s="9" customFormat="1" x14ac:dyDescent="0.25">
      <c r="A653" s="22">
        <v>44265</v>
      </c>
      <c r="B653" s="23">
        <v>3852</v>
      </c>
      <c r="C653" s="23" t="s">
        <v>271</v>
      </c>
      <c r="D653" s="23" t="s">
        <v>276</v>
      </c>
      <c r="E653" s="24">
        <v>46150.8</v>
      </c>
    </row>
    <row r="654" spans="1:5" s="9" customFormat="1" x14ac:dyDescent="0.25">
      <c r="A654" s="22">
        <v>44293</v>
      </c>
      <c r="B654" s="23">
        <v>3962</v>
      </c>
      <c r="C654" s="23" t="s">
        <v>271</v>
      </c>
      <c r="D654" s="23" t="s">
        <v>277</v>
      </c>
      <c r="E654" s="24">
        <v>38258.35</v>
      </c>
    </row>
    <row r="655" spans="1:5" s="9" customFormat="1" x14ac:dyDescent="0.25">
      <c r="A655" s="22">
        <v>44302</v>
      </c>
      <c r="B655" s="23">
        <v>4016</v>
      </c>
      <c r="C655" s="23" t="s">
        <v>271</v>
      </c>
      <c r="D655" s="23" t="s">
        <v>278</v>
      </c>
      <c r="E655" s="24">
        <v>46167.199999999997</v>
      </c>
    </row>
    <row r="656" spans="1:5" s="5" customFormat="1" x14ac:dyDescent="0.25">
      <c r="A656" s="22">
        <v>44031</v>
      </c>
      <c r="B656" s="23">
        <v>51</v>
      </c>
      <c r="C656" s="23" t="s">
        <v>286</v>
      </c>
      <c r="D656" s="23" t="s">
        <v>287</v>
      </c>
      <c r="E656" s="24">
        <v>250103</v>
      </c>
    </row>
    <row r="657" spans="1:5" s="5" customFormat="1" x14ac:dyDescent="0.25">
      <c r="A657" s="22">
        <v>44270</v>
      </c>
      <c r="B657" s="23">
        <v>163</v>
      </c>
      <c r="C657" s="23" t="s">
        <v>288</v>
      </c>
      <c r="D657" s="23" t="s">
        <v>289</v>
      </c>
      <c r="E657" s="24">
        <v>98595</v>
      </c>
    </row>
    <row r="658" spans="1:5" s="5" customFormat="1" x14ac:dyDescent="0.25">
      <c r="A658" s="22">
        <v>44284</v>
      </c>
      <c r="B658" s="23">
        <v>169</v>
      </c>
      <c r="C658" s="23" t="s">
        <v>288</v>
      </c>
      <c r="D658" s="23" t="s">
        <v>290</v>
      </c>
      <c r="E658" s="24">
        <v>98750</v>
      </c>
    </row>
    <row r="659" spans="1:5" s="5" customFormat="1" x14ac:dyDescent="0.25">
      <c r="A659" s="22">
        <v>44452</v>
      </c>
      <c r="B659" s="23">
        <v>212</v>
      </c>
      <c r="C659" s="23" t="s">
        <v>288</v>
      </c>
      <c r="D659" s="23" t="s">
        <v>290</v>
      </c>
      <c r="E659" s="24">
        <v>76919.039999999994</v>
      </c>
    </row>
    <row r="660" spans="1:5" s="5" customFormat="1" x14ac:dyDescent="0.25">
      <c r="A660" s="22">
        <v>44462</v>
      </c>
      <c r="B660" s="23">
        <v>216</v>
      </c>
      <c r="C660" s="23" t="s">
        <v>288</v>
      </c>
      <c r="D660" s="23" t="s">
        <v>291</v>
      </c>
      <c r="E660" s="24">
        <v>70092</v>
      </c>
    </row>
    <row r="661" spans="1:5" s="5" customFormat="1" x14ac:dyDescent="0.25">
      <c r="A661" s="22">
        <v>44488</v>
      </c>
      <c r="B661" s="23">
        <v>224</v>
      </c>
      <c r="C661" s="23" t="s">
        <v>288</v>
      </c>
      <c r="D661" s="23" t="s">
        <v>291</v>
      </c>
      <c r="E661" s="24">
        <v>87912</v>
      </c>
    </row>
    <row r="662" spans="1:5" s="5" customFormat="1" x14ac:dyDescent="0.25">
      <c r="A662" s="22">
        <v>44495</v>
      </c>
      <c r="B662" s="23">
        <v>232</v>
      </c>
      <c r="C662" s="23" t="s">
        <v>288</v>
      </c>
      <c r="D662" s="23" t="s">
        <v>270</v>
      </c>
      <c r="E662" s="24">
        <v>140184</v>
      </c>
    </row>
    <row r="663" spans="1:5" s="5" customFormat="1" x14ac:dyDescent="0.25">
      <c r="A663" s="22">
        <v>44512</v>
      </c>
      <c r="B663" s="23">
        <v>246</v>
      </c>
      <c r="C663" s="23" t="s">
        <v>288</v>
      </c>
      <c r="D663" s="23" t="s">
        <v>294</v>
      </c>
      <c r="E663" s="24">
        <v>112147.2</v>
      </c>
    </row>
    <row r="664" spans="1:5" s="5" customFormat="1" x14ac:dyDescent="0.25">
      <c r="A664" s="22">
        <v>44512</v>
      </c>
      <c r="B664" s="23">
        <v>248</v>
      </c>
      <c r="C664" s="23" t="s">
        <v>288</v>
      </c>
      <c r="D664" s="23" t="s">
        <v>292</v>
      </c>
      <c r="E664" s="24">
        <v>96800</v>
      </c>
    </row>
    <row r="665" spans="1:5" s="5" customFormat="1" x14ac:dyDescent="0.25">
      <c r="A665" s="22">
        <v>44512</v>
      </c>
      <c r="B665" s="23">
        <v>250</v>
      </c>
      <c r="C665" s="23" t="s">
        <v>288</v>
      </c>
      <c r="D665" s="23" t="s">
        <v>293</v>
      </c>
      <c r="E665" s="24">
        <v>46812.959999999999</v>
      </c>
    </row>
    <row r="666" spans="1:5" s="5" customFormat="1" x14ac:dyDescent="0.25">
      <c r="A666" s="22">
        <v>44529</v>
      </c>
      <c r="B666" s="23">
        <v>264</v>
      </c>
      <c r="C666" s="23" t="s">
        <v>288</v>
      </c>
      <c r="D666" s="23" t="s">
        <v>295</v>
      </c>
      <c r="E666" s="24">
        <v>37400</v>
      </c>
    </row>
    <row r="667" spans="1:5" s="5" customFormat="1" x14ac:dyDescent="0.25">
      <c r="A667" s="22">
        <v>44538</v>
      </c>
      <c r="B667" s="23">
        <v>267</v>
      </c>
      <c r="C667" s="23" t="s">
        <v>288</v>
      </c>
      <c r="D667" s="23" t="s">
        <v>295</v>
      </c>
      <c r="E667" s="24">
        <v>8566.7999999999993</v>
      </c>
    </row>
    <row r="668" spans="1:5" s="5" customFormat="1" x14ac:dyDescent="0.25">
      <c r="A668" s="22">
        <v>44539</v>
      </c>
      <c r="B668" s="23">
        <v>270</v>
      </c>
      <c r="C668" s="23" t="s">
        <v>288</v>
      </c>
      <c r="D668" s="23" t="s">
        <v>242</v>
      </c>
      <c r="E668" s="24">
        <v>22000</v>
      </c>
    </row>
    <row r="669" spans="1:5" s="5" customFormat="1" x14ac:dyDescent="0.25">
      <c r="A669" s="22">
        <v>44550</v>
      </c>
      <c r="B669" s="23">
        <v>275</v>
      </c>
      <c r="C669" s="23" t="s">
        <v>288</v>
      </c>
      <c r="D669" s="23" t="s">
        <v>296</v>
      </c>
      <c r="E669" s="24">
        <v>104359.2</v>
      </c>
    </row>
    <row r="670" spans="1:5" s="5" customFormat="1" x14ac:dyDescent="0.25">
      <c r="A670" s="22">
        <v>44550</v>
      </c>
      <c r="B670" s="23">
        <v>278</v>
      </c>
      <c r="C670" s="23" t="s">
        <v>288</v>
      </c>
      <c r="D670" s="23" t="s">
        <v>242</v>
      </c>
      <c r="E670" s="24">
        <v>88000</v>
      </c>
    </row>
    <row r="671" spans="1:5" s="5" customFormat="1" x14ac:dyDescent="0.25">
      <c r="A671" s="22">
        <v>44557</v>
      </c>
      <c r="B671" s="23">
        <v>281</v>
      </c>
      <c r="C671" s="23" t="s">
        <v>288</v>
      </c>
      <c r="D671" s="23" t="s">
        <v>297</v>
      </c>
      <c r="E671" s="24">
        <v>22400</v>
      </c>
    </row>
    <row r="672" spans="1:5" s="5" customFormat="1" x14ac:dyDescent="0.25">
      <c r="A672" s="22">
        <v>44557</v>
      </c>
      <c r="B672" s="23">
        <v>290</v>
      </c>
      <c r="C672" s="23" t="s">
        <v>288</v>
      </c>
      <c r="D672" s="23" t="s">
        <v>88</v>
      </c>
      <c r="E672" s="24">
        <v>85800</v>
      </c>
    </row>
    <row r="673" spans="1:5" s="5" customFormat="1" x14ac:dyDescent="0.25">
      <c r="A673" s="22">
        <v>44563</v>
      </c>
      <c r="B673" s="23">
        <v>237</v>
      </c>
      <c r="C673" s="23" t="s">
        <v>288</v>
      </c>
      <c r="D673" s="23" t="s">
        <v>88</v>
      </c>
      <c r="E673" s="24">
        <v>11729.2</v>
      </c>
    </row>
    <row r="674" spans="1:5" s="5" customFormat="1" x14ac:dyDescent="0.25">
      <c r="A674" s="22">
        <v>44566</v>
      </c>
      <c r="B674" s="23">
        <v>285</v>
      </c>
      <c r="C674" s="23" t="s">
        <v>288</v>
      </c>
      <c r="D674" s="23" t="s">
        <v>298</v>
      </c>
      <c r="E674" s="24">
        <v>24860</v>
      </c>
    </row>
    <row r="675" spans="1:5" s="5" customFormat="1" x14ac:dyDescent="0.25">
      <c r="A675" s="22">
        <v>44566</v>
      </c>
      <c r="B675" s="23">
        <v>294</v>
      </c>
      <c r="C675" s="23" t="s">
        <v>288</v>
      </c>
      <c r="D675" s="23" t="s">
        <v>88</v>
      </c>
      <c r="E675" s="24">
        <v>62280</v>
      </c>
    </row>
    <row r="676" spans="1:5" s="5" customFormat="1" x14ac:dyDescent="0.25">
      <c r="A676" s="22">
        <v>44566</v>
      </c>
      <c r="B676" s="23">
        <v>1009</v>
      </c>
      <c r="C676" s="23" t="s">
        <v>288</v>
      </c>
      <c r="D676" s="23" t="s">
        <v>88</v>
      </c>
      <c r="E676" s="24">
        <v>87912</v>
      </c>
    </row>
    <row r="677" spans="1:5" s="5" customFormat="1" x14ac:dyDescent="0.25">
      <c r="A677" s="22">
        <v>44719</v>
      </c>
      <c r="B677" s="23">
        <v>387</v>
      </c>
      <c r="C677" s="23" t="s">
        <v>288</v>
      </c>
      <c r="D677" s="23" t="s">
        <v>236</v>
      </c>
      <c r="E677" s="24">
        <v>135800</v>
      </c>
    </row>
    <row r="678" spans="1:5" s="5" customFormat="1" x14ac:dyDescent="0.25">
      <c r="A678" s="22">
        <v>44719</v>
      </c>
      <c r="B678" s="23">
        <v>389</v>
      </c>
      <c r="C678" s="23" t="s">
        <v>288</v>
      </c>
      <c r="D678" s="23" t="s">
        <v>236</v>
      </c>
      <c r="E678" s="24">
        <v>110094</v>
      </c>
    </row>
    <row r="679" spans="1:5" s="5" customFormat="1" x14ac:dyDescent="0.25">
      <c r="A679" s="22">
        <v>44727</v>
      </c>
      <c r="B679" s="23">
        <v>397</v>
      </c>
      <c r="C679" s="23" t="s">
        <v>288</v>
      </c>
      <c r="D679" s="23" t="s">
        <v>23</v>
      </c>
      <c r="E679" s="24">
        <v>73396</v>
      </c>
    </row>
    <row r="680" spans="1:5" s="5" customFormat="1" x14ac:dyDescent="0.25">
      <c r="A680" s="22">
        <v>44742</v>
      </c>
      <c r="B680" s="23">
        <v>407</v>
      </c>
      <c r="C680" s="23" t="s">
        <v>288</v>
      </c>
      <c r="D680" s="23" t="s">
        <v>23</v>
      </c>
      <c r="E680" s="24">
        <v>35800</v>
      </c>
    </row>
    <row r="681" spans="1:5" s="5" customFormat="1" x14ac:dyDescent="0.25">
      <c r="A681" s="22">
        <v>44753</v>
      </c>
      <c r="B681" s="23">
        <v>415</v>
      </c>
      <c r="C681" s="23" t="s">
        <v>288</v>
      </c>
      <c r="D681" s="23" t="s">
        <v>23</v>
      </c>
      <c r="E681" s="24">
        <v>18408</v>
      </c>
    </row>
    <row r="682" spans="1:5" s="5" customFormat="1" x14ac:dyDescent="0.25">
      <c r="A682" s="22">
        <v>44753</v>
      </c>
      <c r="B682" s="23">
        <v>456</v>
      </c>
      <c r="C682" s="23" t="s">
        <v>288</v>
      </c>
      <c r="D682" s="23" t="s">
        <v>23</v>
      </c>
      <c r="E682" s="24">
        <v>33750</v>
      </c>
    </row>
    <row r="683" spans="1:5" s="5" customFormat="1" x14ac:dyDescent="0.25">
      <c r="A683" s="22">
        <v>44031</v>
      </c>
      <c r="B683" s="23">
        <v>742</v>
      </c>
      <c r="C683" s="23" t="s">
        <v>299</v>
      </c>
      <c r="D683" s="23" t="s">
        <v>300</v>
      </c>
      <c r="E683" s="24">
        <v>15100</v>
      </c>
    </row>
    <row r="684" spans="1:5" s="5" customFormat="1" x14ac:dyDescent="0.25">
      <c r="A684" s="22">
        <v>44670</v>
      </c>
      <c r="B684" s="23">
        <v>3004</v>
      </c>
      <c r="C684" s="23" t="s">
        <v>299</v>
      </c>
      <c r="D684" s="23" t="s">
        <v>301</v>
      </c>
      <c r="E684" s="24">
        <v>41000</v>
      </c>
    </row>
    <row r="685" spans="1:5" s="5" customFormat="1" x14ac:dyDescent="0.25">
      <c r="A685" s="22">
        <v>44706</v>
      </c>
      <c r="B685" s="23">
        <v>3204</v>
      </c>
      <c r="C685" s="23" t="s">
        <v>299</v>
      </c>
      <c r="D685" s="23" t="s">
        <v>302</v>
      </c>
      <c r="E685" s="24">
        <v>96000</v>
      </c>
    </row>
    <row r="686" spans="1:5" s="5" customFormat="1" x14ac:dyDescent="0.25">
      <c r="A686" s="22">
        <v>44719</v>
      </c>
      <c r="B686" s="23">
        <v>3299</v>
      </c>
      <c r="C686" s="23" t="s">
        <v>299</v>
      </c>
      <c r="D686" s="23" t="s">
        <v>302</v>
      </c>
      <c r="E686" s="24">
        <v>162975</v>
      </c>
    </row>
    <row r="687" spans="1:5" s="5" customFormat="1" x14ac:dyDescent="0.25">
      <c r="A687" s="22">
        <v>44285</v>
      </c>
      <c r="B687" s="23">
        <v>24251</v>
      </c>
      <c r="C687" s="23" t="s">
        <v>303</v>
      </c>
      <c r="D687" s="23" t="s">
        <v>304</v>
      </c>
      <c r="E687" s="24">
        <v>122046.6</v>
      </c>
    </row>
    <row r="688" spans="1:5" s="5" customFormat="1" x14ac:dyDescent="0.25">
      <c r="A688" s="22">
        <v>44330</v>
      </c>
      <c r="B688" s="23">
        <v>24492</v>
      </c>
      <c r="C688" s="23" t="s">
        <v>303</v>
      </c>
      <c r="D688" s="23" t="s">
        <v>305</v>
      </c>
      <c r="E688" s="24">
        <v>76168.5</v>
      </c>
    </row>
    <row r="689" spans="1:5" s="5" customFormat="1" x14ac:dyDescent="0.25">
      <c r="A689" s="22">
        <v>44410</v>
      </c>
      <c r="B689" s="23">
        <v>24981</v>
      </c>
      <c r="C689" s="23" t="s">
        <v>303</v>
      </c>
      <c r="D689" s="23" t="s">
        <v>306</v>
      </c>
      <c r="E689" s="24">
        <v>90005.759999999995</v>
      </c>
    </row>
    <row r="690" spans="1:5" s="5" customFormat="1" x14ac:dyDescent="0.25">
      <c r="A690" s="22">
        <v>44462</v>
      </c>
      <c r="B690" s="23">
        <v>25321</v>
      </c>
      <c r="C690" s="23" t="s">
        <v>303</v>
      </c>
      <c r="D690" s="23" t="s">
        <v>307</v>
      </c>
      <c r="E690" s="24">
        <v>78133.5</v>
      </c>
    </row>
    <row r="691" spans="1:5" s="5" customFormat="1" x14ac:dyDescent="0.25">
      <c r="A691" s="22">
        <v>44473</v>
      </c>
      <c r="B691" s="23">
        <v>25364</v>
      </c>
      <c r="C691" s="23" t="s">
        <v>303</v>
      </c>
      <c r="D691" s="23" t="s">
        <v>307</v>
      </c>
      <c r="E691" s="24">
        <v>16902.32</v>
      </c>
    </row>
    <row r="692" spans="1:5" s="5" customFormat="1" x14ac:dyDescent="0.25">
      <c r="A692" s="22">
        <v>44495</v>
      </c>
      <c r="B692" s="23">
        <v>25543</v>
      </c>
      <c r="C692" s="23" t="s">
        <v>303</v>
      </c>
      <c r="D692" s="23" t="s">
        <v>308</v>
      </c>
      <c r="E692" s="24">
        <v>32773.67</v>
      </c>
    </row>
    <row r="693" spans="1:5" s="5" customFormat="1" x14ac:dyDescent="0.25">
      <c r="A693" s="22">
        <v>44511</v>
      </c>
      <c r="B693" s="23">
        <v>25579</v>
      </c>
      <c r="C693" s="23" t="s">
        <v>303</v>
      </c>
      <c r="D693" s="23" t="s">
        <v>307</v>
      </c>
      <c r="E693" s="24">
        <v>42605.78</v>
      </c>
    </row>
    <row r="694" spans="1:5" s="5" customFormat="1" x14ac:dyDescent="0.25">
      <c r="A694" s="22">
        <v>44511</v>
      </c>
      <c r="B694" s="23">
        <v>25619</v>
      </c>
      <c r="C694" s="23" t="s">
        <v>303</v>
      </c>
      <c r="D694" s="23" t="s">
        <v>307</v>
      </c>
      <c r="E694" s="24">
        <v>38101.49</v>
      </c>
    </row>
    <row r="695" spans="1:5" s="5" customFormat="1" x14ac:dyDescent="0.25">
      <c r="A695" s="22">
        <v>44512</v>
      </c>
      <c r="B695" s="23">
        <v>25653</v>
      </c>
      <c r="C695" s="23" t="s">
        <v>303</v>
      </c>
      <c r="D695" s="23" t="s">
        <v>307</v>
      </c>
      <c r="E695" s="24">
        <v>57151.88</v>
      </c>
    </row>
    <row r="696" spans="1:5" s="5" customFormat="1" x14ac:dyDescent="0.25">
      <c r="A696" s="22">
        <v>44550</v>
      </c>
      <c r="B696" s="23">
        <v>25824</v>
      </c>
      <c r="C696" s="23" t="s">
        <v>303</v>
      </c>
      <c r="D696" s="23" t="s">
        <v>309</v>
      </c>
      <c r="E696" s="24">
        <v>113857.69</v>
      </c>
    </row>
    <row r="697" spans="1:5" s="5" customFormat="1" x14ac:dyDescent="0.25">
      <c r="A697" s="22">
        <v>44553</v>
      </c>
      <c r="B697" s="23">
        <v>25874</v>
      </c>
      <c r="C697" s="23" t="s">
        <v>303</v>
      </c>
      <c r="D697" s="23" t="s">
        <v>25</v>
      </c>
      <c r="E697" s="24">
        <v>77487.649999999994</v>
      </c>
    </row>
    <row r="698" spans="1:5" s="5" customFormat="1" x14ac:dyDescent="0.25">
      <c r="A698" s="22">
        <v>44553</v>
      </c>
      <c r="B698" s="23">
        <v>25875</v>
      </c>
      <c r="C698" s="23" t="s">
        <v>303</v>
      </c>
      <c r="D698" s="23" t="s">
        <v>25</v>
      </c>
      <c r="E698" s="24">
        <v>88526.82</v>
      </c>
    </row>
    <row r="699" spans="1:5" s="5" customFormat="1" x14ac:dyDescent="0.25">
      <c r="A699" s="22">
        <v>44553</v>
      </c>
      <c r="B699" s="23">
        <v>25877</v>
      </c>
      <c r="C699" s="23" t="s">
        <v>303</v>
      </c>
      <c r="D699" s="23" t="s">
        <v>25</v>
      </c>
      <c r="E699" s="24">
        <v>55575.01</v>
      </c>
    </row>
    <row r="700" spans="1:5" s="5" customFormat="1" x14ac:dyDescent="0.25">
      <c r="A700" s="22">
        <v>44614</v>
      </c>
      <c r="B700" s="23">
        <v>26208</v>
      </c>
      <c r="C700" s="23" t="s">
        <v>303</v>
      </c>
      <c r="D700" s="23" t="s">
        <v>128</v>
      </c>
      <c r="E700" s="24">
        <v>46695.76</v>
      </c>
    </row>
    <row r="701" spans="1:5" s="5" customFormat="1" x14ac:dyDescent="0.25">
      <c r="A701" s="22">
        <v>44719</v>
      </c>
      <c r="B701" s="23">
        <v>26850</v>
      </c>
      <c r="C701" s="23" t="s">
        <v>303</v>
      </c>
      <c r="D701" s="23" t="s">
        <v>310</v>
      </c>
      <c r="E701" s="24">
        <v>10488.88</v>
      </c>
    </row>
    <row r="702" spans="1:5" s="5" customFormat="1" x14ac:dyDescent="0.25">
      <c r="A702" s="22">
        <v>44719</v>
      </c>
      <c r="B702" s="23">
        <v>26875</v>
      </c>
      <c r="C702" s="23" t="s">
        <v>303</v>
      </c>
      <c r="D702" s="23" t="s">
        <v>25</v>
      </c>
      <c r="E702" s="24">
        <v>145397.24</v>
      </c>
    </row>
    <row r="703" spans="1:5" s="5" customFormat="1" x14ac:dyDescent="0.25">
      <c r="A703" s="22">
        <v>44736</v>
      </c>
      <c r="B703" s="23">
        <v>26975</v>
      </c>
      <c r="C703" s="23" t="s">
        <v>303</v>
      </c>
      <c r="D703" s="23" t="s">
        <v>23</v>
      </c>
      <c r="E703" s="24">
        <v>9912</v>
      </c>
    </row>
    <row r="704" spans="1:5" s="5" customFormat="1" x14ac:dyDescent="0.25">
      <c r="A704" s="22">
        <v>44753</v>
      </c>
      <c r="B704" s="23">
        <v>27038</v>
      </c>
      <c r="C704" s="23" t="s">
        <v>303</v>
      </c>
      <c r="D704" s="23" t="s">
        <v>23</v>
      </c>
      <c r="E704" s="24">
        <v>10488.88</v>
      </c>
    </row>
    <row r="705" spans="1:5" s="5" customFormat="1" x14ac:dyDescent="0.25">
      <c r="A705" s="22">
        <v>44768</v>
      </c>
      <c r="B705" s="23">
        <v>27116</v>
      </c>
      <c r="C705" s="23" t="s">
        <v>303</v>
      </c>
      <c r="D705" s="23" t="s">
        <v>23</v>
      </c>
      <c r="E705" s="24">
        <v>52859.65</v>
      </c>
    </row>
    <row r="706" spans="1:5" s="5" customFormat="1" x14ac:dyDescent="0.25">
      <c r="A706" s="22">
        <v>44768</v>
      </c>
      <c r="B706" s="23">
        <v>27149</v>
      </c>
      <c r="C706" s="23" t="s">
        <v>303</v>
      </c>
      <c r="D706" s="23" t="s">
        <v>23</v>
      </c>
      <c r="E706" s="24">
        <v>2719.2</v>
      </c>
    </row>
    <row r="707" spans="1:5" s="5" customFormat="1" x14ac:dyDescent="0.25">
      <c r="A707" s="22">
        <v>44771</v>
      </c>
      <c r="B707" s="23">
        <v>27166</v>
      </c>
      <c r="C707" s="23" t="s">
        <v>303</v>
      </c>
      <c r="D707" s="23" t="s">
        <v>311</v>
      </c>
      <c r="E707" s="24">
        <v>121319.24</v>
      </c>
    </row>
    <row r="708" spans="1:5" s="5" customFormat="1" x14ac:dyDescent="0.25">
      <c r="A708" s="22">
        <v>44771</v>
      </c>
      <c r="B708" s="23">
        <v>27215</v>
      </c>
      <c r="C708" s="23" t="s">
        <v>303</v>
      </c>
      <c r="D708" s="23" t="s">
        <v>312</v>
      </c>
      <c r="E708" s="24">
        <v>41933.31</v>
      </c>
    </row>
    <row r="709" spans="1:5" s="5" customFormat="1" x14ac:dyDescent="0.25">
      <c r="A709" s="22">
        <v>44803</v>
      </c>
      <c r="B709" s="23">
        <v>27148</v>
      </c>
      <c r="C709" s="23" t="s">
        <v>303</v>
      </c>
      <c r="D709" s="23" t="s">
        <v>312</v>
      </c>
      <c r="E709" s="24">
        <v>4705.07</v>
      </c>
    </row>
    <row r="710" spans="1:5" s="5" customFormat="1" x14ac:dyDescent="0.25">
      <c r="A710" s="22">
        <v>44833</v>
      </c>
      <c r="B710" s="23">
        <v>27525</v>
      </c>
      <c r="C710" s="23" t="s">
        <v>303</v>
      </c>
      <c r="D710" s="23" t="s">
        <v>312</v>
      </c>
      <c r="E710" s="24">
        <v>11682</v>
      </c>
    </row>
    <row r="711" spans="1:5" s="5" customFormat="1" x14ac:dyDescent="0.25">
      <c r="A711" s="22">
        <v>44834</v>
      </c>
      <c r="B711" s="23">
        <v>27373</v>
      </c>
      <c r="C711" s="23" t="s">
        <v>303</v>
      </c>
      <c r="D711" s="23" t="s">
        <v>798</v>
      </c>
      <c r="E711" s="24">
        <v>10488.88</v>
      </c>
    </row>
    <row r="712" spans="1:5" s="5" customFormat="1" x14ac:dyDescent="0.25">
      <c r="A712" s="22">
        <v>44428</v>
      </c>
      <c r="B712" s="23">
        <v>56733</v>
      </c>
      <c r="C712" s="23" t="s">
        <v>315</v>
      </c>
      <c r="D712" s="23" t="s">
        <v>318</v>
      </c>
      <c r="E712" s="24">
        <v>81320</v>
      </c>
    </row>
    <row r="713" spans="1:5" s="5" customFormat="1" x14ac:dyDescent="0.25">
      <c r="A713" s="22">
        <v>44428</v>
      </c>
      <c r="B713" s="23">
        <v>56734</v>
      </c>
      <c r="C713" s="23" t="s">
        <v>315</v>
      </c>
      <c r="D713" s="23" t="s">
        <v>154</v>
      </c>
      <c r="E713" s="24">
        <v>126023.06</v>
      </c>
    </row>
    <row r="714" spans="1:5" s="5" customFormat="1" x14ac:dyDescent="0.25">
      <c r="A714" s="22">
        <v>44428</v>
      </c>
      <c r="B714" s="23">
        <v>56735</v>
      </c>
      <c r="C714" s="23" t="s">
        <v>315</v>
      </c>
      <c r="D714" s="23" t="s">
        <v>319</v>
      </c>
      <c r="E714" s="24">
        <v>102028.04</v>
      </c>
    </row>
    <row r="715" spans="1:5" s="5" customFormat="1" x14ac:dyDescent="0.25">
      <c r="A715" s="22">
        <v>44428</v>
      </c>
      <c r="B715" s="23">
        <v>56736</v>
      </c>
      <c r="C715" s="23" t="s">
        <v>315</v>
      </c>
      <c r="D715" s="23" t="s">
        <v>320</v>
      </c>
      <c r="E715" s="24">
        <v>106611.52</v>
      </c>
    </row>
    <row r="716" spans="1:5" s="5" customFormat="1" x14ac:dyDescent="0.25">
      <c r="A716" s="22">
        <v>44428</v>
      </c>
      <c r="B716" s="23">
        <v>56737</v>
      </c>
      <c r="C716" s="23" t="s">
        <v>315</v>
      </c>
      <c r="D716" s="23" t="s">
        <v>317</v>
      </c>
      <c r="E716" s="24">
        <v>53040</v>
      </c>
    </row>
    <row r="717" spans="1:5" s="5" customFormat="1" x14ac:dyDescent="0.25">
      <c r="A717" s="22">
        <v>44434</v>
      </c>
      <c r="B717" s="23">
        <v>57382</v>
      </c>
      <c r="C717" s="23" t="s">
        <v>315</v>
      </c>
      <c r="D717" s="23" t="s">
        <v>321</v>
      </c>
      <c r="E717" s="24">
        <v>123194.6</v>
      </c>
    </row>
    <row r="718" spans="1:5" s="5" customFormat="1" x14ac:dyDescent="0.25">
      <c r="A718" s="22">
        <v>44440</v>
      </c>
      <c r="B718" s="23">
        <v>57361</v>
      </c>
      <c r="C718" s="23" t="s">
        <v>315</v>
      </c>
      <c r="D718" s="23" t="s">
        <v>323</v>
      </c>
      <c r="E718" s="24">
        <v>105000</v>
      </c>
    </row>
    <row r="719" spans="1:5" s="5" customFormat="1" x14ac:dyDescent="0.25">
      <c r="A719" s="22">
        <v>44440</v>
      </c>
      <c r="B719" s="23">
        <v>57367</v>
      </c>
      <c r="C719" s="23" t="s">
        <v>315</v>
      </c>
      <c r="D719" s="23" t="s">
        <v>322</v>
      </c>
      <c r="E719" s="24">
        <v>116140</v>
      </c>
    </row>
    <row r="720" spans="1:5" s="5" customFormat="1" x14ac:dyDescent="0.25">
      <c r="A720" s="22">
        <v>44448</v>
      </c>
      <c r="B720" s="23">
        <v>58011</v>
      </c>
      <c r="C720" s="23" t="s">
        <v>315</v>
      </c>
      <c r="D720" s="23" t="s">
        <v>324</v>
      </c>
      <c r="E720" s="24">
        <v>90282.55</v>
      </c>
    </row>
    <row r="721" spans="1:5" s="5" customFormat="1" x14ac:dyDescent="0.25">
      <c r="A721" s="22">
        <v>44448</v>
      </c>
      <c r="B721" s="23">
        <v>58499</v>
      </c>
      <c r="C721" s="23" t="s">
        <v>315</v>
      </c>
      <c r="D721" s="23" t="s">
        <v>325</v>
      </c>
      <c r="E721" s="24">
        <v>61750</v>
      </c>
    </row>
    <row r="722" spans="1:5" s="5" customFormat="1" x14ac:dyDescent="0.25">
      <c r="A722" s="22">
        <v>44448</v>
      </c>
      <c r="B722" s="23">
        <v>58612</v>
      </c>
      <c r="C722" s="23" t="s">
        <v>315</v>
      </c>
      <c r="D722" s="23" t="s">
        <v>323</v>
      </c>
      <c r="E722" s="24">
        <v>81000</v>
      </c>
    </row>
    <row r="723" spans="1:5" s="5" customFormat="1" x14ac:dyDescent="0.25">
      <c r="A723" s="22">
        <v>44452</v>
      </c>
      <c r="B723" s="23">
        <v>59134</v>
      </c>
      <c r="C723" s="23" t="s">
        <v>315</v>
      </c>
      <c r="D723" s="23" t="s">
        <v>38</v>
      </c>
      <c r="E723" s="24">
        <v>126978.74</v>
      </c>
    </row>
    <row r="724" spans="1:5" s="5" customFormat="1" x14ac:dyDescent="0.25">
      <c r="A724" s="22">
        <v>44452</v>
      </c>
      <c r="B724" s="23">
        <v>59925</v>
      </c>
      <c r="C724" s="23" t="s">
        <v>315</v>
      </c>
      <c r="D724" s="23" t="s">
        <v>326</v>
      </c>
      <c r="E724" s="24">
        <v>63248</v>
      </c>
    </row>
    <row r="725" spans="1:5" s="5" customFormat="1" x14ac:dyDescent="0.25">
      <c r="A725" s="22">
        <v>44456</v>
      </c>
      <c r="B725" s="23">
        <v>55935</v>
      </c>
      <c r="C725" s="23" t="s">
        <v>315</v>
      </c>
      <c r="D725" s="23" t="s">
        <v>327</v>
      </c>
      <c r="E725" s="24">
        <v>68122.84</v>
      </c>
    </row>
    <row r="726" spans="1:5" s="5" customFormat="1" x14ac:dyDescent="0.25">
      <c r="A726" s="22">
        <v>44456</v>
      </c>
      <c r="B726" s="23">
        <v>59190</v>
      </c>
      <c r="C726" s="23" t="s">
        <v>315</v>
      </c>
      <c r="D726" s="23" t="s">
        <v>329</v>
      </c>
      <c r="E726" s="24">
        <v>24696.959999999999</v>
      </c>
    </row>
    <row r="727" spans="1:5" s="5" customFormat="1" x14ac:dyDescent="0.25">
      <c r="A727" s="22">
        <v>44456</v>
      </c>
      <c r="B727" s="23">
        <v>59253</v>
      </c>
      <c r="C727" s="23" t="s">
        <v>315</v>
      </c>
      <c r="D727" s="23" t="s">
        <v>328</v>
      </c>
      <c r="E727" s="24">
        <v>78000</v>
      </c>
    </row>
    <row r="728" spans="1:5" s="5" customFormat="1" x14ac:dyDescent="0.25">
      <c r="A728" s="22">
        <v>44488</v>
      </c>
      <c r="B728" s="23">
        <v>62359</v>
      </c>
      <c r="C728" s="23" t="s">
        <v>315</v>
      </c>
      <c r="D728" s="23" t="s">
        <v>330</v>
      </c>
      <c r="E728" s="24">
        <v>106600</v>
      </c>
    </row>
    <row r="729" spans="1:5" s="5" customFormat="1" x14ac:dyDescent="0.25">
      <c r="A729" s="22">
        <v>44491</v>
      </c>
      <c r="B729" s="23">
        <v>62499</v>
      </c>
      <c r="C729" s="23" t="s">
        <v>315</v>
      </c>
      <c r="D729" s="23" t="s">
        <v>117</v>
      </c>
      <c r="E729" s="24">
        <v>127939.18</v>
      </c>
    </row>
    <row r="730" spans="1:5" s="5" customFormat="1" x14ac:dyDescent="0.25">
      <c r="A730" s="22">
        <v>44495</v>
      </c>
      <c r="B730" s="23">
        <v>62937</v>
      </c>
      <c r="C730" s="23" t="s">
        <v>315</v>
      </c>
      <c r="D730" s="23" t="s">
        <v>331</v>
      </c>
      <c r="E730" s="24">
        <v>75325</v>
      </c>
    </row>
    <row r="731" spans="1:5" s="5" customFormat="1" x14ac:dyDescent="0.25">
      <c r="A731" s="22">
        <v>44495</v>
      </c>
      <c r="B731" s="23">
        <v>63038</v>
      </c>
      <c r="C731" s="23" t="s">
        <v>315</v>
      </c>
      <c r="D731" s="23" t="s">
        <v>334</v>
      </c>
      <c r="E731" s="24">
        <v>119091.7</v>
      </c>
    </row>
    <row r="732" spans="1:5" s="5" customFormat="1" x14ac:dyDescent="0.25">
      <c r="A732" s="22">
        <v>44495</v>
      </c>
      <c r="B732" s="23">
        <v>63041</v>
      </c>
      <c r="C732" s="23" t="s">
        <v>315</v>
      </c>
      <c r="D732" s="23" t="s">
        <v>332</v>
      </c>
      <c r="E732" s="24">
        <v>62140</v>
      </c>
    </row>
    <row r="733" spans="1:5" s="5" customFormat="1" x14ac:dyDescent="0.25">
      <c r="A733" s="22">
        <v>44495</v>
      </c>
      <c r="B733" s="23">
        <v>63067</v>
      </c>
      <c r="C733" s="23" t="s">
        <v>315</v>
      </c>
      <c r="D733" s="23" t="s">
        <v>333</v>
      </c>
      <c r="E733" s="24">
        <v>106850.68</v>
      </c>
    </row>
    <row r="734" spans="1:5" s="5" customFormat="1" x14ac:dyDescent="0.25">
      <c r="A734" s="22">
        <v>44511</v>
      </c>
      <c r="B734" s="23">
        <v>63799</v>
      </c>
      <c r="C734" s="23" t="s">
        <v>315</v>
      </c>
      <c r="D734" s="23" t="s">
        <v>335</v>
      </c>
      <c r="E734" s="24">
        <v>66372.38</v>
      </c>
    </row>
    <row r="735" spans="1:5" s="5" customFormat="1" x14ac:dyDescent="0.25">
      <c r="A735" s="22">
        <v>44511</v>
      </c>
      <c r="B735" s="23">
        <v>63800</v>
      </c>
      <c r="C735" s="23" t="s">
        <v>315</v>
      </c>
      <c r="D735" s="23" t="s">
        <v>336</v>
      </c>
      <c r="E735" s="24">
        <v>86058.15</v>
      </c>
    </row>
    <row r="736" spans="1:5" s="5" customFormat="1" x14ac:dyDescent="0.25">
      <c r="A736" s="22">
        <v>44512</v>
      </c>
      <c r="B736" s="23">
        <v>64530</v>
      </c>
      <c r="C736" s="23" t="s">
        <v>315</v>
      </c>
      <c r="D736" s="23" t="s">
        <v>155</v>
      </c>
      <c r="E736" s="24">
        <v>129038.1</v>
      </c>
    </row>
    <row r="737" spans="1:5" s="5" customFormat="1" x14ac:dyDescent="0.25">
      <c r="A737" s="22">
        <v>44512</v>
      </c>
      <c r="B737" s="23">
        <v>64656</v>
      </c>
      <c r="C737" s="23" t="s">
        <v>315</v>
      </c>
      <c r="D737" s="23" t="s">
        <v>338</v>
      </c>
      <c r="E737" s="24">
        <v>27300</v>
      </c>
    </row>
    <row r="738" spans="1:5" s="5" customFormat="1" x14ac:dyDescent="0.25">
      <c r="A738" s="22">
        <v>44512</v>
      </c>
      <c r="B738" s="23">
        <v>65081</v>
      </c>
      <c r="C738" s="23" t="s">
        <v>315</v>
      </c>
      <c r="D738" s="23" t="s">
        <v>339</v>
      </c>
      <c r="E738" s="24">
        <v>76900</v>
      </c>
    </row>
    <row r="739" spans="1:5" s="5" customFormat="1" x14ac:dyDescent="0.25">
      <c r="A739" s="22">
        <v>44519</v>
      </c>
      <c r="B739" s="23">
        <v>65341</v>
      </c>
      <c r="C739" s="23" t="s">
        <v>315</v>
      </c>
      <c r="D739" s="23" t="s">
        <v>337</v>
      </c>
      <c r="E739" s="24">
        <v>110711.2</v>
      </c>
    </row>
    <row r="740" spans="1:5" s="5" customFormat="1" x14ac:dyDescent="0.25">
      <c r="A740" s="22">
        <v>44529</v>
      </c>
      <c r="B740" s="23">
        <v>65876</v>
      </c>
      <c r="C740" s="23" t="s">
        <v>315</v>
      </c>
      <c r="D740" s="23" t="s">
        <v>330</v>
      </c>
      <c r="E740" s="24">
        <v>116818.33</v>
      </c>
    </row>
    <row r="741" spans="1:5" s="5" customFormat="1" x14ac:dyDescent="0.25">
      <c r="A741" s="22">
        <v>44529</v>
      </c>
      <c r="B741" s="23">
        <v>65884</v>
      </c>
      <c r="C741" s="23" t="s">
        <v>315</v>
      </c>
      <c r="D741" s="23" t="s">
        <v>330</v>
      </c>
      <c r="E741" s="24">
        <v>109788.94</v>
      </c>
    </row>
    <row r="742" spans="1:5" s="5" customFormat="1" x14ac:dyDescent="0.25">
      <c r="A742" s="22">
        <v>44529</v>
      </c>
      <c r="B742" s="23">
        <v>66057</v>
      </c>
      <c r="C742" s="23" t="s">
        <v>315</v>
      </c>
      <c r="D742" s="23" t="s">
        <v>323</v>
      </c>
      <c r="E742" s="24">
        <v>106350</v>
      </c>
    </row>
    <row r="743" spans="1:5" s="5" customFormat="1" x14ac:dyDescent="0.25">
      <c r="A743" s="22">
        <v>44529</v>
      </c>
      <c r="B743" s="23">
        <v>66174</v>
      </c>
      <c r="C743" s="23" t="s">
        <v>315</v>
      </c>
      <c r="D743" s="23" t="s">
        <v>323</v>
      </c>
      <c r="E743" s="24">
        <v>96000</v>
      </c>
    </row>
    <row r="744" spans="1:5" s="5" customFormat="1" x14ac:dyDescent="0.25">
      <c r="A744" s="22">
        <v>44538</v>
      </c>
      <c r="B744" s="23">
        <v>66546</v>
      </c>
      <c r="C744" s="23" t="s">
        <v>315</v>
      </c>
      <c r="D744" s="23" t="s">
        <v>323</v>
      </c>
      <c r="E744" s="24">
        <v>128000</v>
      </c>
    </row>
    <row r="745" spans="1:5" s="5" customFormat="1" x14ac:dyDescent="0.25">
      <c r="A745" s="22">
        <v>44538</v>
      </c>
      <c r="B745" s="23">
        <v>66556</v>
      </c>
      <c r="C745" s="23" t="s">
        <v>315</v>
      </c>
      <c r="D745" s="23" t="s">
        <v>323</v>
      </c>
      <c r="E745" s="24">
        <v>97900</v>
      </c>
    </row>
    <row r="746" spans="1:5" s="5" customFormat="1" x14ac:dyDescent="0.25">
      <c r="A746" s="22">
        <v>44539</v>
      </c>
      <c r="B746" s="23">
        <v>67226</v>
      </c>
      <c r="C746" s="23" t="s">
        <v>315</v>
      </c>
      <c r="D746" s="23" t="s">
        <v>340</v>
      </c>
      <c r="E746" s="24">
        <v>11884.2</v>
      </c>
    </row>
    <row r="747" spans="1:5" s="5" customFormat="1" x14ac:dyDescent="0.25">
      <c r="A747" s="22">
        <v>44557</v>
      </c>
      <c r="B747" s="23">
        <v>68466</v>
      </c>
      <c r="C747" s="23" t="s">
        <v>315</v>
      </c>
      <c r="D747" s="23" t="s">
        <v>341</v>
      </c>
      <c r="E747" s="24">
        <v>34141.47</v>
      </c>
    </row>
    <row r="748" spans="1:5" s="5" customFormat="1" x14ac:dyDescent="0.25">
      <c r="A748" s="22">
        <v>44635</v>
      </c>
      <c r="B748" s="23">
        <v>73998</v>
      </c>
      <c r="C748" s="23" t="s">
        <v>315</v>
      </c>
      <c r="D748" s="23" t="s">
        <v>341</v>
      </c>
      <c r="E748" s="24">
        <v>25003.88</v>
      </c>
    </row>
    <row r="749" spans="1:5" s="5" customFormat="1" x14ac:dyDescent="0.25">
      <c r="A749" s="22">
        <v>44635</v>
      </c>
      <c r="B749" s="23">
        <v>74000</v>
      </c>
      <c r="C749" s="23" t="s">
        <v>315</v>
      </c>
      <c r="D749" s="23" t="s">
        <v>342</v>
      </c>
      <c r="E749" s="24">
        <v>97689.48</v>
      </c>
    </row>
    <row r="750" spans="1:5" s="5" customFormat="1" x14ac:dyDescent="0.25">
      <c r="A750" s="22">
        <v>44635</v>
      </c>
      <c r="B750" s="23">
        <v>74006</v>
      </c>
      <c r="C750" s="23" t="s">
        <v>315</v>
      </c>
      <c r="D750" s="23" t="s">
        <v>24</v>
      </c>
      <c r="E750" s="24">
        <v>10920</v>
      </c>
    </row>
    <row r="751" spans="1:5" s="5" customFormat="1" x14ac:dyDescent="0.25">
      <c r="A751" s="22">
        <v>44671</v>
      </c>
      <c r="B751" s="23">
        <v>77459</v>
      </c>
      <c r="C751" s="23" t="s">
        <v>315</v>
      </c>
      <c r="D751" s="23" t="s">
        <v>25</v>
      </c>
      <c r="E751" s="24">
        <v>84500</v>
      </c>
    </row>
    <row r="752" spans="1:5" s="5" customFormat="1" x14ac:dyDescent="0.25">
      <c r="A752" s="22">
        <v>44671</v>
      </c>
      <c r="B752" s="23">
        <v>77508</v>
      </c>
      <c r="C752" s="23" t="s">
        <v>315</v>
      </c>
      <c r="D752" s="23" t="s">
        <v>25</v>
      </c>
      <c r="E752" s="24">
        <v>84500</v>
      </c>
    </row>
    <row r="753" spans="1:5" s="5" customFormat="1" x14ac:dyDescent="0.25">
      <c r="A753" s="22">
        <v>44706</v>
      </c>
      <c r="B753" s="23">
        <v>79618</v>
      </c>
      <c r="C753" s="23" t="s">
        <v>315</v>
      </c>
      <c r="D753" s="23" t="s">
        <v>25</v>
      </c>
      <c r="E753" s="24">
        <v>18200</v>
      </c>
    </row>
    <row r="754" spans="1:5" s="5" customFormat="1" x14ac:dyDescent="0.25">
      <c r="A754" s="22">
        <v>44722</v>
      </c>
      <c r="B754" s="23">
        <v>482</v>
      </c>
      <c r="C754" s="23" t="s">
        <v>313</v>
      </c>
      <c r="D754" s="23" t="s">
        <v>314</v>
      </c>
      <c r="E754" s="24">
        <v>120856.16</v>
      </c>
    </row>
    <row r="755" spans="1:5" s="5" customFormat="1" x14ac:dyDescent="0.25">
      <c r="A755" s="22">
        <v>44756</v>
      </c>
      <c r="B755" s="23">
        <v>3981</v>
      </c>
      <c r="C755" s="23" t="s">
        <v>343</v>
      </c>
      <c r="D755" s="23" t="s">
        <v>344</v>
      </c>
      <c r="E755" s="24">
        <v>12000</v>
      </c>
    </row>
    <row r="756" spans="1:5" s="5" customFormat="1" x14ac:dyDescent="0.25">
      <c r="A756" s="22">
        <v>43958</v>
      </c>
      <c r="B756" s="23">
        <v>186</v>
      </c>
      <c r="C756" s="23" t="s">
        <v>346</v>
      </c>
      <c r="D756" s="23" t="s">
        <v>347</v>
      </c>
      <c r="E756" s="24">
        <v>331000</v>
      </c>
    </row>
    <row r="757" spans="1:5" s="5" customFormat="1" x14ac:dyDescent="0.25">
      <c r="A757" s="22">
        <v>43983</v>
      </c>
      <c r="B757" s="23">
        <v>189</v>
      </c>
      <c r="C757" s="23" t="s">
        <v>346</v>
      </c>
      <c r="D757" s="23" t="s">
        <v>348</v>
      </c>
      <c r="E757" s="24">
        <v>359000</v>
      </c>
    </row>
    <row r="758" spans="1:5" s="5" customFormat="1" x14ac:dyDescent="0.25">
      <c r="A758" s="22">
        <v>44076</v>
      </c>
      <c r="B758" s="23">
        <v>204</v>
      </c>
      <c r="C758" s="23" t="s">
        <v>346</v>
      </c>
      <c r="D758" s="23" t="s">
        <v>349</v>
      </c>
      <c r="E758" s="24">
        <v>365000</v>
      </c>
    </row>
    <row r="759" spans="1:5" s="5" customFormat="1" x14ac:dyDescent="0.25">
      <c r="A759" s="22">
        <v>44076</v>
      </c>
      <c r="B759" s="23">
        <v>205</v>
      </c>
      <c r="C759" s="23" t="s">
        <v>346</v>
      </c>
      <c r="D759" s="23" t="s">
        <v>350</v>
      </c>
      <c r="E759" s="24">
        <v>78000</v>
      </c>
    </row>
    <row r="760" spans="1:5" s="5" customFormat="1" x14ac:dyDescent="0.25">
      <c r="A760" s="22">
        <v>44092</v>
      </c>
      <c r="B760" s="23">
        <v>211</v>
      </c>
      <c r="C760" s="23" t="s">
        <v>346</v>
      </c>
      <c r="D760" s="23" t="s">
        <v>351</v>
      </c>
      <c r="E760" s="24">
        <v>52000</v>
      </c>
    </row>
    <row r="761" spans="1:5" s="5" customFormat="1" x14ac:dyDescent="0.25">
      <c r="A761" s="22">
        <v>44139</v>
      </c>
      <c r="B761" s="23">
        <v>216</v>
      </c>
      <c r="C761" s="23" t="s">
        <v>346</v>
      </c>
      <c r="D761" s="23" t="s">
        <v>348</v>
      </c>
      <c r="E761" s="24">
        <v>92045</v>
      </c>
    </row>
    <row r="762" spans="1:5" s="5" customFormat="1" x14ac:dyDescent="0.25">
      <c r="A762" s="22">
        <v>44833</v>
      </c>
      <c r="B762" s="23">
        <v>989</v>
      </c>
      <c r="C762" s="23" t="s">
        <v>346</v>
      </c>
      <c r="D762" s="23" t="s">
        <v>799</v>
      </c>
      <c r="E762" s="24">
        <v>34102</v>
      </c>
    </row>
    <row r="763" spans="1:5" s="5" customFormat="1" x14ac:dyDescent="0.25">
      <c r="A763" s="22">
        <v>44740</v>
      </c>
      <c r="B763" s="23">
        <v>8992</v>
      </c>
      <c r="C763" s="23" t="s">
        <v>364</v>
      </c>
      <c r="D763" s="23" t="s">
        <v>365</v>
      </c>
      <c r="E763" s="24">
        <v>20639.88</v>
      </c>
    </row>
    <row r="764" spans="1:5" s="5" customFormat="1" x14ac:dyDescent="0.25">
      <c r="A764" s="22">
        <v>44753</v>
      </c>
      <c r="B764" s="23">
        <v>8991</v>
      </c>
      <c r="C764" s="23" t="s">
        <v>364</v>
      </c>
      <c r="D764" s="23" t="s">
        <v>365</v>
      </c>
      <c r="E764" s="24">
        <v>13679.88</v>
      </c>
    </row>
    <row r="765" spans="1:5" s="5" customFormat="1" x14ac:dyDescent="0.25">
      <c r="A765" s="22">
        <v>44784</v>
      </c>
      <c r="B765" s="23">
        <v>937</v>
      </c>
      <c r="C765" s="23" t="s">
        <v>364</v>
      </c>
      <c r="D765" s="23" t="s">
        <v>365</v>
      </c>
      <c r="E765" s="24">
        <v>20639.88</v>
      </c>
    </row>
    <row r="766" spans="1:5" s="5" customFormat="1" x14ac:dyDescent="0.25">
      <c r="A766" s="22">
        <v>44784</v>
      </c>
      <c r="B766" s="23">
        <v>8992</v>
      </c>
      <c r="C766" s="23" t="s">
        <v>364</v>
      </c>
      <c r="D766" s="23" t="s">
        <v>365</v>
      </c>
      <c r="E766" s="24">
        <v>20639.88</v>
      </c>
    </row>
    <row r="767" spans="1:5" s="5" customFormat="1" x14ac:dyDescent="0.25">
      <c r="A767" s="22">
        <v>44791</v>
      </c>
      <c r="B767" s="23">
        <v>938</v>
      </c>
      <c r="C767" s="23" t="s">
        <v>364</v>
      </c>
      <c r="D767" s="23" t="s">
        <v>365</v>
      </c>
      <c r="E767" s="24">
        <v>13679.88</v>
      </c>
    </row>
    <row r="768" spans="1:5" s="5" customFormat="1" x14ac:dyDescent="0.25">
      <c r="A768" s="22">
        <v>44811</v>
      </c>
      <c r="B768" s="23">
        <v>939</v>
      </c>
      <c r="C768" s="23" t="s">
        <v>364</v>
      </c>
      <c r="D768" s="23" t="s">
        <v>365</v>
      </c>
      <c r="E768" s="24">
        <v>13679.88</v>
      </c>
    </row>
    <row r="769" spans="1:5" s="5" customFormat="1" x14ac:dyDescent="0.25">
      <c r="A769" s="22">
        <v>44816</v>
      </c>
      <c r="B769" s="23">
        <v>36</v>
      </c>
      <c r="C769" s="23" t="s">
        <v>364</v>
      </c>
      <c r="D769" s="23" t="s">
        <v>365</v>
      </c>
      <c r="E769" s="24">
        <v>20639.88</v>
      </c>
    </row>
    <row r="770" spans="1:5" s="5" customFormat="1" x14ac:dyDescent="0.25">
      <c r="A770" s="22">
        <v>44754</v>
      </c>
      <c r="B770" s="23">
        <v>328294387</v>
      </c>
      <c r="C770" s="23" t="s">
        <v>352</v>
      </c>
      <c r="D770" s="23" t="s">
        <v>353</v>
      </c>
      <c r="E770" s="24">
        <v>116622</v>
      </c>
    </row>
    <row r="771" spans="1:5" s="5" customFormat="1" x14ac:dyDescent="0.25">
      <c r="A771" s="22">
        <v>44755</v>
      </c>
      <c r="B771" s="23">
        <v>327780353</v>
      </c>
      <c r="C771" s="23" t="s">
        <v>352</v>
      </c>
      <c r="D771" s="23" t="s">
        <v>353</v>
      </c>
      <c r="E771" s="24">
        <v>116622</v>
      </c>
    </row>
    <row r="772" spans="1:5" s="5" customFormat="1" x14ac:dyDescent="0.25">
      <c r="A772" s="22">
        <v>44756</v>
      </c>
      <c r="B772" s="23">
        <v>328294388</v>
      </c>
      <c r="C772" s="23" t="s">
        <v>352</v>
      </c>
      <c r="D772" s="23" t="s">
        <v>353</v>
      </c>
      <c r="E772" s="24">
        <v>86842.91</v>
      </c>
    </row>
    <row r="773" spans="1:5" s="5" customFormat="1" x14ac:dyDescent="0.25">
      <c r="A773" s="22">
        <v>44760</v>
      </c>
      <c r="B773" s="23">
        <v>328303812</v>
      </c>
      <c r="C773" s="23" t="s">
        <v>352</v>
      </c>
      <c r="D773" s="23" t="s">
        <v>742</v>
      </c>
      <c r="E773" s="24">
        <v>-45942</v>
      </c>
    </row>
    <row r="774" spans="1:5" s="5" customFormat="1" x14ac:dyDescent="0.25">
      <c r="A774" s="22">
        <v>44783</v>
      </c>
      <c r="B774" s="23">
        <v>328514125</v>
      </c>
      <c r="C774" s="23" t="s">
        <v>352</v>
      </c>
      <c r="D774" s="23" t="s">
        <v>746</v>
      </c>
      <c r="E774" s="24">
        <v>8908.7999999999993</v>
      </c>
    </row>
    <row r="775" spans="1:5" s="5" customFormat="1" x14ac:dyDescent="0.25">
      <c r="A775" s="22">
        <v>44783</v>
      </c>
      <c r="B775" s="23">
        <v>328514127</v>
      </c>
      <c r="C775" s="23" t="s">
        <v>352</v>
      </c>
      <c r="D775" s="23" t="s">
        <v>743</v>
      </c>
      <c r="E775" s="24">
        <v>116622</v>
      </c>
    </row>
    <row r="776" spans="1:5" s="5" customFormat="1" x14ac:dyDescent="0.25">
      <c r="A776" s="22">
        <v>44783</v>
      </c>
      <c r="B776" s="23">
        <v>328514128</v>
      </c>
      <c r="C776" s="23" t="s">
        <v>352</v>
      </c>
      <c r="D776" s="23" t="s">
        <v>745</v>
      </c>
      <c r="E776" s="24">
        <v>49956.480000000003</v>
      </c>
    </row>
    <row r="777" spans="1:5" s="5" customFormat="1" x14ac:dyDescent="0.25">
      <c r="A777" s="22">
        <v>44783</v>
      </c>
      <c r="B777" s="23">
        <v>328523927</v>
      </c>
      <c r="C777" s="23" t="s">
        <v>352</v>
      </c>
      <c r="D777" s="23" t="s">
        <v>744</v>
      </c>
      <c r="E777" s="24">
        <v>-1413.6</v>
      </c>
    </row>
    <row r="778" spans="1:5" s="5" customFormat="1" x14ac:dyDescent="0.25">
      <c r="A778" s="22">
        <v>44566</v>
      </c>
      <c r="B778" s="23">
        <v>17</v>
      </c>
      <c r="C778" s="23" t="s">
        <v>360</v>
      </c>
      <c r="D778" s="23" t="s">
        <v>361</v>
      </c>
      <c r="E778" s="24">
        <v>100165.63</v>
      </c>
    </row>
    <row r="779" spans="1:5" s="5" customFormat="1" x14ac:dyDescent="0.25">
      <c r="A779" s="22">
        <v>44566</v>
      </c>
      <c r="B779" s="23">
        <v>18</v>
      </c>
      <c r="C779" s="23" t="s">
        <v>360</v>
      </c>
      <c r="D779" s="23" t="s">
        <v>362</v>
      </c>
      <c r="E779" s="24">
        <v>40335.26</v>
      </c>
    </row>
    <row r="780" spans="1:5" s="5" customFormat="1" x14ac:dyDescent="0.25">
      <c r="A780" s="22">
        <v>44601</v>
      </c>
      <c r="B780" s="23">
        <v>162</v>
      </c>
      <c r="C780" s="23" t="s">
        <v>360</v>
      </c>
      <c r="D780" s="23" t="s">
        <v>25</v>
      </c>
      <c r="E780" s="24">
        <v>137145.68</v>
      </c>
    </row>
    <row r="781" spans="1:5" s="5" customFormat="1" x14ac:dyDescent="0.25">
      <c r="A781" s="22">
        <v>44613</v>
      </c>
      <c r="B781" s="23" t="s">
        <v>77</v>
      </c>
      <c r="C781" s="23" t="s">
        <v>360</v>
      </c>
      <c r="D781" s="23" t="s">
        <v>25</v>
      </c>
      <c r="E781" s="24">
        <v>109812.4</v>
      </c>
    </row>
    <row r="782" spans="1:5" s="5" customFormat="1" x14ac:dyDescent="0.25">
      <c r="A782" s="22">
        <v>44614</v>
      </c>
      <c r="B782" s="23">
        <v>173</v>
      </c>
      <c r="C782" s="23" t="s">
        <v>360</v>
      </c>
      <c r="D782" s="23" t="s">
        <v>25</v>
      </c>
      <c r="E782" s="24">
        <v>87979.33</v>
      </c>
    </row>
    <row r="783" spans="1:5" s="5" customFormat="1" x14ac:dyDescent="0.25">
      <c r="A783" s="22">
        <v>44614</v>
      </c>
      <c r="B783" s="23">
        <v>176</v>
      </c>
      <c r="C783" s="23" t="s">
        <v>360</v>
      </c>
      <c r="D783" s="23" t="s">
        <v>25</v>
      </c>
      <c r="E783" s="24">
        <v>58834.27</v>
      </c>
    </row>
    <row r="784" spans="1:5" s="5" customFormat="1" x14ac:dyDescent="0.25">
      <c r="A784" s="22">
        <v>44617</v>
      </c>
      <c r="B784" s="23">
        <v>178</v>
      </c>
      <c r="C784" s="23" t="s">
        <v>360</v>
      </c>
      <c r="D784" s="23" t="s">
        <v>25</v>
      </c>
      <c r="E784" s="24">
        <v>96001.98</v>
      </c>
    </row>
    <row r="785" spans="1:5" s="5" customFormat="1" x14ac:dyDescent="0.25">
      <c r="A785" s="22">
        <v>44617</v>
      </c>
      <c r="B785" s="23">
        <v>179</v>
      </c>
      <c r="C785" s="23" t="s">
        <v>360</v>
      </c>
      <c r="D785" s="23" t="s">
        <v>25</v>
      </c>
      <c r="E785" s="24">
        <v>68572.84</v>
      </c>
    </row>
    <row r="786" spans="1:5" s="5" customFormat="1" x14ac:dyDescent="0.25">
      <c r="A786" s="22">
        <v>44650</v>
      </c>
      <c r="B786" s="23">
        <v>191</v>
      </c>
      <c r="C786" s="23" t="s">
        <v>360</v>
      </c>
      <c r="D786" s="23" t="s">
        <v>25</v>
      </c>
      <c r="E786" s="24">
        <v>121870.39999999999</v>
      </c>
    </row>
    <row r="787" spans="1:5" s="5" customFormat="1" x14ac:dyDescent="0.25">
      <c r="A787" s="22">
        <v>44671</v>
      </c>
      <c r="B787" s="23">
        <v>201</v>
      </c>
      <c r="C787" s="23" t="s">
        <v>360</v>
      </c>
      <c r="D787" s="23" t="s">
        <v>25</v>
      </c>
      <c r="E787" s="24">
        <v>164575.20000000001</v>
      </c>
    </row>
    <row r="788" spans="1:5" s="5" customFormat="1" x14ac:dyDescent="0.25">
      <c r="A788" s="22">
        <v>44671</v>
      </c>
      <c r="B788" s="23">
        <v>202</v>
      </c>
      <c r="C788" s="23" t="s">
        <v>360</v>
      </c>
      <c r="D788" s="23" t="s">
        <v>25</v>
      </c>
      <c r="E788" s="24">
        <v>109716.8</v>
      </c>
    </row>
    <row r="789" spans="1:5" s="5" customFormat="1" x14ac:dyDescent="0.25">
      <c r="A789" s="22">
        <v>44671</v>
      </c>
      <c r="B789" s="23">
        <v>205</v>
      </c>
      <c r="C789" s="23" t="s">
        <v>360</v>
      </c>
      <c r="D789" s="23" t="s">
        <v>25</v>
      </c>
      <c r="E789" s="24">
        <v>76676.399999999994</v>
      </c>
    </row>
    <row r="790" spans="1:5" s="5" customFormat="1" x14ac:dyDescent="0.25">
      <c r="A790" s="22">
        <v>44687</v>
      </c>
      <c r="B790" s="23">
        <v>208</v>
      </c>
      <c r="C790" s="23" t="s">
        <v>360</v>
      </c>
      <c r="D790" s="23" t="s">
        <v>25</v>
      </c>
      <c r="E790" s="24">
        <v>129014.12</v>
      </c>
    </row>
    <row r="791" spans="1:5" s="5" customFormat="1" x14ac:dyDescent="0.25">
      <c r="A791" s="22">
        <v>44687</v>
      </c>
      <c r="B791" s="23">
        <v>214</v>
      </c>
      <c r="C791" s="23" t="s">
        <v>360</v>
      </c>
      <c r="D791" s="23" t="s">
        <v>25</v>
      </c>
      <c r="E791" s="24">
        <v>55224</v>
      </c>
    </row>
    <row r="792" spans="1:5" s="5" customFormat="1" x14ac:dyDescent="0.25">
      <c r="A792" s="22">
        <v>44706</v>
      </c>
      <c r="B792" s="23">
        <v>220</v>
      </c>
      <c r="C792" s="23" t="s">
        <v>360</v>
      </c>
      <c r="D792" s="23" t="s">
        <v>25</v>
      </c>
      <c r="E792" s="24">
        <v>144000</v>
      </c>
    </row>
    <row r="793" spans="1:5" s="5" customFormat="1" x14ac:dyDescent="0.25">
      <c r="A793" s="22">
        <v>44719</v>
      </c>
      <c r="B793" s="23">
        <v>216</v>
      </c>
      <c r="C793" s="23" t="s">
        <v>360</v>
      </c>
      <c r="D793" s="23" t="s">
        <v>25</v>
      </c>
      <c r="E793" s="24">
        <v>115522</v>
      </c>
    </row>
    <row r="794" spans="1:5" s="5" customFormat="1" x14ac:dyDescent="0.25">
      <c r="A794" s="22">
        <v>44720</v>
      </c>
      <c r="B794" s="23">
        <v>212</v>
      </c>
      <c r="C794" s="23" t="s">
        <v>360</v>
      </c>
      <c r="D794" s="23" t="s">
        <v>363</v>
      </c>
      <c r="E794" s="24">
        <v>72864.53</v>
      </c>
    </row>
    <row r="795" spans="1:5" s="5" customFormat="1" x14ac:dyDescent="0.25">
      <c r="A795" s="22">
        <v>44727</v>
      </c>
      <c r="B795" s="23">
        <v>218</v>
      </c>
      <c r="C795" s="23" t="s">
        <v>360</v>
      </c>
      <c r="D795" s="23" t="s">
        <v>23</v>
      </c>
      <c r="E795" s="24">
        <v>142308</v>
      </c>
    </row>
    <row r="796" spans="1:5" s="5" customFormat="1" x14ac:dyDescent="0.25">
      <c r="A796" s="22">
        <v>44734</v>
      </c>
      <c r="B796" s="23">
        <v>242</v>
      </c>
      <c r="C796" s="23" t="s">
        <v>360</v>
      </c>
      <c r="D796" s="23" t="s">
        <v>23</v>
      </c>
      <c r="E796" s="24">
        <v>138626.4</v>
      </c>
    </row>
    <row r="797" spans="1:5" s="5" customFormat="1" x14ac:dyDescent="0.25">
      <c r="A797" s="22">
        <v>44742</v>
      </c>
      <c r="B797" s="23">
        <v>245</v>
      </c>
      <c r="C797" s="23" t="s">
        <v>360</v>
      </c>
      <c r="D797" s="23" t="s">
        <v>23</v>
      </c>
      <c r="E797" s="24">
        <v>160598</v>
      </c>
    </row>
    <row r="798" spans="1:5" s="5" customFormat="1" x14ac:dyDescent="0.25">
      <c r="A798" s="22">
        <v>44753</v>
      </c>
      <c r="B798" s="23">
        <v>250</v>
      </c>
      <c r="C798" s="23" t="s">
        <v>360</v>
      </c>
      <c r="D798" s="23" t="s">
        <v>23</v>
      </c>
      <c r="E798" s="24">
        <v>96002.2</v>
      </c>
    </row>
    <row r="799" spans="1:5" s="5" customFormat="1" x14ac:dyDescent="0.25">
      <c r="A799" s="22">
        <v>44768</v>
      </c>
      <c r="B799" s="23">
        <v>257</v>
      </c>
      <c r="C799" s="23" t="s">
        <v>360</v>
      </c>
      <c r="D799" s="23" t="s">
        <v>23</v>
      </c>
      <c r="E799" s="24">
        <v>115522</v>
      </c>
    </row>
    <row r="800" spans="1:5" s="5" customFormat="1" x14ac:dyDescent="0.25">
      <c r="A800" s="22">
        <v>44803</v>
      </c>
      <c r="B800" s="23">
        <v>280</v>
      </c>
      <c r="C800" s="23" t="s">
        <v>360</v>
      </c>
      <c r="D800" s="23" t="s">
        <v>23</v>
      </c>
      <c r="E800" s="24">
        <v>115522</v>
      </c>
    </row>
    <row r="801" spans="1:5" s="5" customFormat="1" x14ac:dyDescent="0.25">
      <c r="A801" s="22">
        <v>44819</v>
      </c>
      <c r="B801" s="23">
        <v>284</v>
      </c>
      <c r="C801" s="23" t="s">
        <v>360</v>
      </c>
      <c r="D801" s="23" t="s">
        <v>23</v>
      </c>
      <c r="E801" s="24">
        <v>37052</v>
      </c>
    </row>
    <row r="802" spans="1:5" s="5" customFormat="1" x14ac:dyDescent="0.25">
      <c r="A802" s="22">
        <v>44833</v>
      </c>
      <c r="B802" s="23">
        <v>289</v>
      </c>
      <c r="C802" s="23" t="s">
        <v>360</v>
      </c>
      <c r="D802" s="23" t="s">
        <v>805</v>
      </c>
      <c r="E802" s="24">
        <v>23208.240000000002</v>
      </c>
    </row>
    <row r="803" spans="1:5" s="5" customFormat="1" x14ac:dyDescent="0.25">
      <c r="A803" s="22">
        <v>44833</v>
      </c>
      <c r="B803" s="23">
        <v>290</v>
      </c>
      <c r="C803" s="23" t="s">
        <v>360</v>
      </c>
      <c r="D803" s="23" t="s">
        <v>806</v>
      </c>
      <c r="E803" s="24">
        <v>18526</v>
      </c>
    </row>
    <row r="804" spans="1:5" s="5" customFormat="1" x14ac:dyDescent="0.25">
      <c r="A804" s="22">
        <v>44833</v>
      </c>
      <c r="B804" s="23">
        <v>292</v>
      </c>
      <c r="C804" s="23" t="s">
        <v>360</v>
      </c>
      <c r="D804" s="23" t="s">
        <v>807</v>
      </c>
      <c r="E804" s="24">
        <v>160000</v>
      </c>
    </row>
    <row r="805" spans="1:5" s="5" customFormat="1" x14ac:dyDescent="0.25">
      <c r="A805" s="22">
        <v>44833</v>
      </c>
      <c r="B805" s="23">
        <v>294</v>
      </c>
      <c r="C805" s="23" t="s">
        <v>360</v>
      </c>
      <c r="D805" s="23" t="s">
        <v>809</v>
      </c>
      <c r="E805" s="24">
        <v>120000</v>
      </c>
    </row>
    <row r="806" spans="1:5" s="5" customFormat="1" x14ac:dyDescent="0.25">
      <c r="A806" s="22">
        <v>44833</v>
      </c>
      <c r="B806" s="23">
        <v>295</v>
      </c>
      <c r="C806" s="23" t="s">
        <v>360</v>
      </c>
      <c r="D806" s="23" t="s">
        <v>808</v>
      </c>
      <c r="E806" s="24">
        <v>4417.92</v>
      </c>
    </row>
    <row r="807" spans="1:5" s="5" customFormat="1" x14ac:dyDescent="0.25">
      <c r="A807" s="22">
        <v>44833</v>
      </c>
      <c r="B807" s="23">
        <v>297</v>
      </c>
      <c r="C807" s="23" t="s">
        <v>360</v>
      </c>
      <c r="D807" s="23" t="s">
        <v>803</v>
      </c>
      <c r="E807" s="24">
        <v>18566.59</v>
      </c>
    </row>
    <row r="808" spans="1:5" s="5" customFormat="1" x14ac:dyDescent="0.25">
      <c r="A808" s="22">
        <v>44833</v>
      </c>
      <c r="B808" s="23">
        <v>303</v>
      </c>
      <c r="C808" s="23" t="s">
        <v>360</v>
      </c>
      <c r="D808" s="23" t="s">
        <v>800</v>
      </c>
      <c r="E808" s="24">
        <v>5512.96</v>
      </c>
    </row>
    <row r="809" spans="1:5" s="5" customFormat="1" x14ac:dyDescent="0.25">
      <c r="A809" s="22">
        <v>44833</v>
      </c>
      <c r="B809" s="23">
        <v>304</v>
      </c>
      <c r="C809" s="23" t="s">
        <v>360</v>
      </c>
      <c r="D809" s="23" t="s">
        <v>801</v>
      </c>
      <c r="E809" s="24">
        <v>160800</v>
      </c>
    </row>
    <row r="810" spans="1:5" s="5" customFormat="1" x14ac:dyDescent="0.25">
      <c r="A810" s="22">
        <v>44833</v>
      </c>
      <c r="B810" s="23">
        <v>299</v>
      </c>
      <c r="C810" s="23" t="s">
        <v>360</v>
      </c>
      <c r="D810" s="23" t="s">
        <v>802</v>
      </c>
      <c r="E810" s="24">
        <v>132000</v>
      </c>
    </row>
    <row r="811" spans="1:5" x14ac:dyDescent="0.25">
      <c r="A811" s="22">
        <v>44833</v>
      </c>
      <c r="B811" s="23">
        <v>291</v>
      </c>
      <c r="C811" s="23" t="s">
        <v>360</v>
      </c>
      <c r="D811" s="23" t="s">
        <v>804</v>
      </c>
      <c r="E811" s="24">
        <v>115000</v>
      </c>
    </row>
    <row r="812" spans="1:5" s="5" customFormat="1" x14ac:dyDescent="0.25">
      <c r="A812" s="22">
        <v>44833</v>
      </c>
      <c r="B812" s="23">
        <v>296</v>
      </c>
      <c r="C812" s="23" t="s">
        <v>360</v>
      </c>
      <c r="D812" s="23" t="s">
        <v>806</v>
      </c>
      <c r="E812" s="24">
        <v>5557.8</v>
      </c>
    </row>
    <row r="813" spans="1:5" x14ac:dyDescent="0.25">
      <c r="A813" s="22">
        <v>44834</v>
      </c>
      <c r="B813" s="23">
        <v>305</v>
      </c>
      <c r="C813" s="23" t="s">
        <v>360</v>
      </c>
      <c r="D813" s="23" t="s">
        <v>810</v>
      </c>
      <c r="E813" s="24">
        <v>77360.800000000003</v>
      </c>
    </row>
    <row r="814" spans="1:5" s="5" customFormat="1" x14ac:dyDescent="0.25">
      <c r="A814" s="22">
        <v>44834</v>
      </c>
      <c r="B814" s="23">
        <v>314</v>
      </c>
      <c r="C814" s="23" t="s">
        <v>360</v>
      </c>
      <c r="D814" s="23" t="s">
        <v>802</v>
      </c>
      <c r="E814" s="24">
        <v>128000</v>
      </c>
    </row>
    <row r="815" spans="1:5" s="5" customFormat="1" x14ac:dyDescent="0.25">
      <c r="A815" s="22">
        <v>44727</v>
      </c>
      <c r="B815" s="23">
        <v>40</v>
      </c>
      <c r="C815" s="23" t="s">
        <v>359</v>
      </c>
      <c r="D815" s="23" t="s">
        <v>23</v>
      </c>
      <c r="E815" s="24">
        <v>144205</v>
      </c>
    </row>
    <row r="816" spans="1:5" x14ac:dyDescent="0.25">
      <c r="A816" s="22">
        <v>44734</v>
      </c>
      <c r="B816" s="23">
        <v>74</v>
      </c>
      <c r="C816" s="23" t="s">
        <v>359</v>
      </c>
      <c r="D816" s="23" t="s">
        <v>23</v>
      </c>
      <c r="E816" s="24">
        <v>56828.800000000003</v>
      </c>
    </row>
    <row r="817" spans="1:5" s="5" customFormat="1" x14ac:dyDescent="0.25">
      <c r="A817" s="22">
        <v>44462</v>
      </c>
      <c r="B817" s="23">
        <v>2109</v>
      </c>
      <c r="C817" s="23" t="s">
        <v>356</v>
      </c>
      <c r="D817" s="23" t="s">
        <v>358</v>
      </c>
      <c r="E817" s="24">
        <v>64900</v>
      </c>
    </row>
    <row r="818" spans="1:5" s="5" customFormat="1" x14ac:dyDescent="0.25">
      <c r="A818" s="22">
        <v>44462</v>
      </c>
      <c r="B818" s="23">
        <v>2121</v>
      </c>
      <c r="C818" s="23" t="s">
        <v>356</v>
      </c>
      <c r="D818" s="23" t="s">
        <v>357</v>
      </c>
      <c r="E818" s="24">
        <v>79199.83</v>
      </c>
    </row>
    <row r="819" spans="1:5" s="5" customFormat="1" x14ac:dyDescent="0.25">
      <c r="A819" s="22">
        <v>44563</v>
      </c>
      <c r="B819" s="23">
        <v>2111</v>
      </c>
      <c r="C819" s="23" t="s">
        <v>356</v>
      </c>
      <c r="D819" s="23" t="s">
        <v>358</v>
      </c>
      <c r="E819" s="24">
        <v>18691.2</v>
      </c>
    </row>
    <row r="820" spans="1:5" s="5" customFormat="1" x14ac:dyDescent="0.25">
      <c r="A820" s="22">
        <v>44557</v>
      </c>
      <c r="B820" s="23">
        <v>140</v>
      </c>
      <c r="C820" s="23" t="s">
        <v>345</v>
      </c>
      <c r="D820" s="23" t="s">
        <v>25</v>
      </c>
      <c r="E820" s="24">
        <v>63517.2</v>
      </c>
    </row>
    <row r="821" spans="1:5" s="5" customFormat="1" x14ac:dyDescent="0.25">
      <c r="A821" s="22">
        <v>44557</v>
      </c>
      <c r="B821" s="23">
        <v>141</v>
      </c>
      <c r="C821" s="23" t="s">
        <v>345</v>
      </c>
      <c r="D821" s="23" t="s">
        <v>236</v>
      </c>
      <c r="E821" s="24">
        <v>130750.2</v>
      </c>
    </row>
    <row r="822" spans="1:5" s="5" customFormat="1" x14ac:dyDescent="0.25">
      <c r="A822" s="22">
        <v>44328</v>
      </c>
      <c r="B822" s="23">
        <v>18</v>
      </c>
      <c r="C822" s="23" t="s">
        <v>354</v>
      </c>
      <c r="D822" s="23" t="s">
        <v>355</v>
      </c>
      <c r="E822" s="24">
        <v>88216.8</v>
      </c>
    </row>
    <row r="823" spans="1:5" s="5" customFormat="1" x14ac:dyDescent="0.25">
      <c r="A823" s="22">
        <v>44425</v>
      </c>
      <c r="B823" s="23">
        <v>72577</v>
      </c>
      <c r="C823" s="23" t="s">
        <v>366</v>
      </c>
      <c r="D823" s="23" t="s">
        <v>367</v>
      </c>
      <c r="E823" s="24">
        <v>49531.9</v>
      </c>
    </row>
    <row r="824" spans="1:5" s="5" customFormat="1" x14ac:dyDescent="0.25">
      <c r="A824" s="22">
        <v>44783</v>
      </c>
      <c r="B824" s="23">
        <v>74642</v>
      </c>
      <c r="C824" s="23" t="s">
        <v>366</v>
      </c>
      <c r="D824" s="23" t="s">
        <v>367</v>
      </c>
      <c r="E824" s="24">
        <v>30396.22</v>
      </c>
    </row>
    <row r="825" spans="1:5" s="5" customFormat="1" x14ac:dyDescent="0.25">
      <c r="A825" s="22">
        <v>44754</v>
      </c>
      <c r="B825" s="23">
        <v>80</v>
      </c>
      <c r="C825" s="23" t="s">
        <v>369</v>
      </c>
      <c r="D825" s="23" t="s">
        <v>367</v>
      </c>
      <c r="E825" s="24">
        <v>7670</v>
      </c>
    </row>
    <row r="826" spans="1:5" s="5" customFormat="1" x14ac:dyDescent="0.25">
      <c r="A826" s="22">
        <v>44566</v>
      </c>
      <c r="B826" s="23">
        <v>372</v>
      </c>
      <c r="C826" s="23" t="s">
        <v>368</v>
      </c>
      <c r="D826" s="23" t="s">
        <v>367</v>
      </c>
      <c r="E826" s="24">
        <v>9440</v>
      </c>
    </row>
    <row r="827" spans="1:5" s="5" customFormat="1" x14ac:dyDescent="0.25">
      <c r="A827" s="22">
        <v>43213</v>
      </c>
      <c r="B827" s="23">
        <v>190</v>
      </c>
      <c r="C827" s="23" t="s">
        <v>370</v>
      </c>
      <c r="D827" s="23" t="s">
        <v>371</v>
      </c>
      <c r="E827" s="24">
        <v>82500.89</v>
      </c>
    </row>
    <row r="828" spans="1:5" s="5" customFormat="1" x14ac:dyDescent="0.25">
      <c r="A828" s="22">
        <v>44742</v>
      </c>
      <c r="B828" s="23">
        <v>770</v>
      </c>
      <c r="C828" s="23" t="s">
        <v>375</v>
      </c>
      <c r="D828" s="23" t="s">
        <v>811</v>
      </c>
      <c r="E828" s="24">
        <v>5900</v>
      </c>
    </row>
    <row r="829" spans="1:5" s="5" customFormat="1" x14ac:dyDescent="0.25">
      <c r="A829" s="22">
        <v>44803</v>
      </c>
      <c r="B829" s="23">
        <v>791</v>
      </c>
      <c r="C829" s="23" t="s">
        <v>375</v>
      </c>
      <c r="D829" s="23" t="s">
        <v>811</v>
      </c>
      <c r="E829" s="24">
        <v>5900</v>
      </c>
    </row>
    <row r="830" spans="1:5" s="5" customFormat="1" x14ac:dyDescent="0.25">
      <c r="A830" s="22">
        <v>44811</v>
      </c>
      <c r="B830" s="23">
        <v>781</v>
      </c>
      <c r="C830" s="23" t="s">
        <v>375</v>
      </c>
      <c r="D830" s="23" t="s">
        <v>811</v>
      </c>
      <c r="E830" s="24">
        <v>5900</v>
      </c>
    </row>
    <row r="831" spans="1:5" s="5" customFormat="1" x14ac:dyDescent="0.25">
      <c r="A831" s="22">
        <v>43928</v>
      </c>
      <c r="B831" s="23">
        <v>16</v>
      </c>
      <c r="C831" s="23" t="s">
        <v>372</v>
      </c>
      <c r="D831" s="23" t="s">
        <v>374</v>
      </c>
      <c r="E831" s="24">
        <v>135110</v>
      </c>
    </row>
    <row r="832" spans="1:5" s="5" customFormat="1" ht="18" customHeight="1" x14ac:dyDescent="0.25">
      <c r="A832" s="22">
        <v>43943</v>
      </c>
      <c r="B832" s="23">
        <v>17</v>
      </c>
      <c r="C832" s="23" t="s">
        <v>372</v>
      </c>
      <c r="D832" s="23" t="s">
        <v>374</v>
      </c>
      <c r="E832" s="24">
        <v>33571</v>
      </c>
    </row>
    <row r="833" spans="1:5" s="5" customFormat="1" x14ac:dyDescent="0.25">
      <c r="A833" s="22">
        <v>43951</v>
      </c>
      <c r="B833" s="23">
        <v>15</v>
      </c>
      <c r="C833" s="23" t="s">
        <v>372</v>
      </c>
      <c r="D833" s="23" t="s">
        <v>373</v>
      </c>
      <c r="E833" s="24">
        <v>28320</v>
      </c>
    </row>
    <row r="834" spans="1:5" s="5" customFormat="1" x14ac:dyDescent="0.25">
      <c r="A834" s="22">
        <v>43959</v>
      </c>
      <c r="B834" s="23">
        <v>18</v>
      </c>
      <c r="C834" s="23" t="s">
        <v>372</v>
      </c>
      <c r="D834" s="23" t="s">
        <v>374</v>
      </c>
      <c r="E834" s="24">
        <v>70800</v>
      </c>
    </row>
    <row r="835" spans="1:5" s="5" customFormat="1" x14ac:dyDescent="0.25">
      <c r="A835" s="22">
        <v>44811</v>
      </c>
      <c r="B835" s="23">
        <v>41</v>
      </c>
      <c r="C835" s="23" t="s">
        <v>813</v>
      </c>
      <c r="D835" s="23" t="s">
        <v>25</v>
      </c>
      <c r="E835" s="24">
        <v>87656.25</v>
      </c>
    </row>
    <row r="836" spans="1:5" s="5" customFormat="1" x14ac:dyDescent="0.25">
      <c r="A836" s="22">
        <v>44811</v>
      </c>
      <c r="B836" s="23">
        <v>43</v>
      </c>
      <c r="C836" s="23" t="s">
        <v>813</v>
      </c>
      <c r="D836" s="23" t="s">
        <v>25</v>
      </c>
      <c r="E836" s="24">
        <v>67620</v>
      </c>
    </row>
    <row r="837" spans="1:5" s="5" customFormat="1" x14ac:dyDescent="0.25">
      <c r="A837" s="22">
        <v>44833</v>
      </c>
      <c r="B837" s="23">
        <v>51</v>
      </c>
      <c r="C837" s="23" t="s">
        <v>813</v>
      </c>
      <c r="D837" s="23" t="s">
        <v>814</v>
      </c>
      <c r="E837" s="24">
        <v>44995</v>
      </c>
    </row>
    <row r="838" spans="1:5" s="5" customFormat="1" x14ac:dyDescent="0.25">
      <c r="A838" s="22">
        <v>44833</v>
      </c>
      <c r="B838" s="23">
        <v>63</v>
      </c>
      <c r="C838" s="23" t="s">
        <v>813</v>
      </c>
      <c r="D838" s="23" t="s">
        <v>25</v>
      </c>
      <c r="E838" s="24">
        <v>12452.82</v>
      </c>
    </row>
    <row r="839" spans="1:5" s="5" customFormat="1" x14ac:dyDescent="0.25">
      <c r="A839" s="22">
        <v>44833</v>
      </c>
      <c r="B839" s="23">
        <v>71</v>
      </c>
      <c r="C839" s="23" t="s">
        <v>813</v>
      </c>
      <c r="D839" s="23" t="s">
        <v>815</v>
      </c>
      <c r="E839" s="24">
        <v>44967.3</v>
      </c>
    </row>
    <row r="840" spans="1:5" s="5" customFormat="1" x14ac:dyDescent="0.25">
      <c r="A840" s="22">
        <v>43752</v>
      </c>
      <c r="B840" s="23">
        <v>164709</v>
      </c>
      <c r="C840" s="23" t="s">
        <v>384</v>
      </c>
      <c r="D840" s="23" t="s">
        <v>385</v>
      </c>
      <c r="E840" s="24">
        <v>50538</v>
      </c>
    </row>
    <row r="841" spans="1:5" s="5" customFormat="1" x14ac:dyDescent="0.25">
      <c r="A841" s="22">
        <v>43768</v>
      </c>
      <c r="B841" s="23">
        <v>165145</v>
      </c>
      <c r="C841" s="23" t="s">
        <v>384</v>
      </c>
      <c r="D841" s="23" t="s">
        <v>386</v>
      </c>
      <c r="E841" s="24">
        <v>5538</v>
      </c>
    </row>
    <row r="842" spans="1:5" s="5" customFormat="1" x14ac:dyDescent="0.25">
      <c r="A842" s="22">
        <v>43769</v>
      </c>
      <c r="B842" s="23">
        <v>165178</v>
      </c>
      <c r="C842" s="23" t="s">
        <v>384</v>
      </c>
      <c r="D842" s="23" t="s">
        <v>387</v>
      </c>
      <c r="E842" s="24">
        <v>12000</v>
      </c>
    </row>
    <row r="843" spans="1:5" s="5" customFormat="1" x14ac:dyDescent="0.25">
      <c r="A843" s="22">
        <v>43770</v>
      </c>
      <c r="B843" s="23">
        <v>165200</v>
      </c>
      <c r="C843" s="23" t="s">
        <v>384</v>
      </c>
      <c r="D843" s="23" t="s">
        <v>66</v>
      </c>
      <c r="E843" s="24">
        <v>49250</v>
      </c>
    </row>
    <row r="844" spans="1:5" s="5" customFormat="1" x14ac:dyDescent="0.25">
      <c r="A844" s="22">
        <v>43774</v>
      </c>
      <c r="B844" s="23">
        <v>165237</v>
      </c>
      <c r="C844" s="23" t="s">
        <v>384</v>
      </c>
      <c r="D844" s="23" t="s">
        <v>66</v>
      </c>
      <c r="E844" s="24">
        <v>49506</v>
      </c>
    </row>
    <row r="845" spans="1:5" s="5" customFormat="1" x14ac:dyDescent="0.25">
      <c r="A845" s="22">
        <v>43775</v>
      </c>
      <c r="B845" s="23">
        <v>165360</v>
      </c>
      <c r="C845" s="23" t="s">
        <v>384</v>
      </c>
      <c r="D845" s="23" t="s">
        <v>386</v>
      </c>
      <c r="E845" s="24">
        <v>141326.6</v>
      </c>
    </row>
    <row r="846" spans="1:5" s="5" customFormat="1" x14ac:dyDescent="0.25">
      <c r="A846" s="22">
        <v>43780</v>
      </c>
      <c r="B846" s="23">
        <v>165757</v>
      </c>
      <c r="C846" s="23" t="s">
        <v>384</v>
      </c>
      <c r="D846" s="23" t="s">
        <v>388</v>
      </c>
      <c r="E846" s="24">
        <v>91702.6</v>
      </c>
    </row>
    <row r="847" spans="1:5" s="5" customFormat="1" x14ac:dyDescent="0.25">
      <c r="A847" s="22">
        <v>43796</v>
      </c>
      <c r="B847" s="23">
        <v>165856</v>
      </c>
      <c r="C847" s="23" t="s">
        <v>384</v>
      </c>
      <c r="D847" s="23" t="s">
        <v>385</v>
      </c>
      <c r="E847" s="24">
        <v>157500</v>
      </c>
    </row>
    <row r="848" spans="1:5" s="5" customFormat="1" x14ac:dyDescent="0.25">
      <c r="A848" s="22">
        <v>43803</v>
      </c>
      <c r="B848" s="23">
        <v>166065</v>
      </c>
      <c r="C848" s="23" t="s">
        <v>384</v>
      </c>
      <c r="D848" s="23" t="s">
        <v>386</v>
      </c>
      <c r="E848" s="24">
        <v>6148</v>
      </c>
    </row>
    <row r="849" spans="1:5" s="5" customFormat="1" x14ac:dyDescent="0.25">
      <c r="A849" s="22">
        <v>44210</v>
      </c>
      <c r="B849" s="23">
        <v>166774</v>
      </c>
      <c r="C849" s="23" t="s">
        <v>384</v>
      </c>
      <c r="D849" s="23" t="s">
        <v>389</v>
      </c>
      <c r="E849" s="24">
        <v>36360.910000000003</v>
      </c>
    </row>
    <row r="850" spans="1:5" s="5" customFormat="1" x14ac:dyDescent="0.25">
      <c r="A850" s="22">
        <v>44624</v>
      </c>
      <c r="B850" s="23">
        <v>164241</v>
      </c>
      <c r="C850" s="23" t="s">
        <v>384</v>
      </c>
      <c r="D850" s="23" t="s">
        <v>389</v>
      </c>
      <c r="E850" s="24">
        <v>50538</v>
      </c>
    </row>
    <row r="851" spans="1:5" s="5" customFormat="1" x14ac:dyDescent="0.25">
      <c r="A851" s="22">
        <v>44761</v>
      </c>
      <c r="B851" s="23">
        <v>1457</v>
      </c>
      <c r="C851" s="23" t="s">
        <v>383</v>
      </c>
      <c r="D851" s="23" t="s">
        <v>25</v>
      </c>
      <c r="E851" s="24">
        <v>102240.95</v>
      </c>
    </row>
    <row r="852" spans="1:5" s="5" customFormat="1" x14ac:dyDescent="0.25">
      <c r="A852" s="22">
        <v>44803</v>
      </c>
      <c r="B852" s="23">
        <v>1482</v>
      </c>
      <c r="C852" s="23" t="s">
        <v>383</v>
      </c>
      <c r="D852" s="23" t="s">
        <v>25</v>
      </c>
      <c r="E852" s="24">
        <v>105274.92</v>
      </c>
    </row>
    <row r="853" spans="1:5" s="5" customFormat="1" x14ac:dyDescent="0.25">
      <c r="A853" s="22">
        <v>44803</v>
      </c>
      <c r="B853" s="23">
        <v>13372</v>
      </c>
      <c r="C853" s="23" t="s">
        <v>383</v>
      </c>
      <c r="D853" s="23" t="s">
        <v>25</v>
      </c>
      <c r="E853" s="24">
        <v>133732.51999999999</v>
      </c>
    </row>
    <row r="854" spans="1:5" s="5" customFormat="1" x14ac:dyDescent="0.25">
      <c r="A854" s="22">
        <v>43530</v>
      </c>
      <c r="B854" s="23">
        <v>5931</v>
      </c>
      <c r="C854" s="23" t="s">
        <v>390</v>
      </c>
      <c r="D854" s="23" t="s">
        <v>391</v>
      </c>
      <c r="E854" s="24">
        <v>43000</v>
      </c>
    </row>
    <row r="855" spans="1:5" s="5" customFormat="1" x14ac:dyDescent="0.25">
      <c r="A855" s="22">
        <v>43535</v>
      </c>
      <c r="B855" s="23">
        <v>5953</v>
      </c>
      <c r="C855" s="23" t="s">
        <v>390</v>
      </c>
      <c r="D855" s="23" t="s">
        <v>392</v>
      </c>
      <c r="E855" s="24">
        <v>90000</v>
      </c>
    </row>
    <row r="856" spans="1:5" s="5" customFormat="1" x14ac:dyDescent="0.25">
      <c r="A856" s="22">
        <v>43559</v>
      </c>
      <c r="B856" s="23">
        <v>6000</v>
      </c>
      <c r="C856" s="23" t="s">
        <v>390</v>
      </c>
      <c r="D856" s="23" t="s">
        <v>393</v>
      </c>
      <c r="E856" s="24">
        <v>35640</v>
      </c>
    </row>
    <row r="857" spans="1:5" s="5" customFormat="1" x14ac:dyDescent="0.25">
      <c r="A857" s="22">
        <v>43560</v>
      </c>
      <c r="B857" s="23">
        <v>6003</v>
      </c>
      <c r="C857" s="23" t="s">
        <v>390</v>
      </c>
      <c r="D857" s="23" t="s">
        <v>394</v>
      </c>
      <c r="E857" s="24">
        <v>44850</v>
      </c>
    </row>
    <row r="858" spans="1:5" s="5" customFormat="1" x14ac:dyDescent="0.25">
      <c r="A858" s="22">
        <v>43564</v>
      </c>
      <c r="B858" s="23">
        <v>6008</v>
      </c>
      <c r="C858" s="23" t="s">
        <v>390</v>
      </c>
      <c r="D858" s="23" t="s">
        <v>392</v>
      </c>
      <c r="E858" s="24">
        <v>54000</v>
      </c>
    </row>
    <row r="859" spans="1:5" s="5" customFormat="1" x14ac:dyDescent="0.25">
      <c r="A859" s="22">
        <v>43578</v>
      </c>
      <c r="B859" s="23">
        <v>6042</v>
      </c>
      <c r="C859" s="23" t="s">
        <v>390</v>
      </c>
      <c r="D859" s="23" t="s">
        <v>395</v>
      </c>
      <c r="E859" s="24">
        <v>26450</v>
      </c>
    </row>
    <row r="860" spans="1:5" s="5" customFormat="1" x14ac:dyDescent="0.25">
      <c r="A860" s="22">
        <v>43602</v>
      </c>
      <c r="B860" s="23">
        <v>6090</v>
      </c>
      <c r="C860" s="23" t="s">
        <v>390</v>
      </c>
      <c r="D860" s="23" t="s">
        <v>396</v>
      </c>
      <c r="E860" s="24">
        <v>86450</v>
      </c>
    </row>
    <row r="861" spans="1:5" s="5" customFormat="1" x14ac:dyDescent="0.25">
      <c r="A861" s="22">
        <v>43608</v>
      </c>
      <c r="B861" s="23">
        <v>6110</v>
      </c>
      <c r="C861" s="23" t="s">
        <v>390</v>
      </c>
      <c r="D861" s="23" t="s">
        <v>80</v>
      </c>
      <c r="E861" s="24">
        <v>39990</v>
      </c>
    </row>
    <row r="862" spans="1:5" s="5" customFormat="1" x14ac:dyDescent="0.25">
      <c r="A862" s="22">
        <v>43685</v>
      </c>
      <c r="B862" s="23">
        <v>6279</v>
      </c>
      <c r="C862" s="23" t="s">
        <v>390</v>
      </c>
      <c r="D862" s="23" t="s">
        <v>397</v>
      </c>
      <c r="E862" s="24">
        <v>47800</v>
      </c>
    </row>
    <row r="863" spans="1:5" s="5" customFormat="1" x14ac:dyDescent="0.25">
      <c r="A863" s="22">
        <v>43760</v>
      </c>
      <c r="B863" s="23">
        <v>6474</v>
      </c>
      <c r="C863" s="23" t="s">
        <v>390</v>
      </c>
      <c r="D863" s="23" t="s">
        <v>399</v>
      </c>
      <c r="E863" s="24">
        <v>83048.399999999994</v>
      </c>
    </row>
    <row r="864" spans="1:5" s="5" customFormat="1" x14ac:dyDescent="0.25">
      <c r="A864" s="22">
        <v>43760</v>
      </c>
      <c r="B864" s="23">
        <v>6482</v>
      </c>
      <c r="C864" s="23" t="s">
        <v>390</v>
      </c>
      <c r="D864" s="23" t="s">
        <v>398</v>
      </c>
      <c r="E864" s="24">
        <v>36960</v>
      </c>
    </row>
    <row r="865" spans="1:5" s="5" customFormat="1" x14ac:dyDescent="0.25">
      <c r="A865" s="22">
        <v>43777</v>
      </c>
      <c r="B865" s="23">
        <v>6536</v>
      </c>
      <c r="C865" s="23" t="s">
        <v>390</v>
      </c>
      <c r="D865" s="23" t="s">
        <v>400</v>
      </c>
      <c r="E865" s="24">
        <v>77000</v>
      </c>
    </row>
    <row r="866" spans="1:5" s="5" customFormat="1" x14ac:dyDescent="0.25">
      <c r="A866" s="22">
        <v>43777</v>
      </c>
      <c r="B866" s="23">
        <v>6537</v>
      </c>
      <c r="C866" s="23" t="s">
        <v>390</v>
      </c>
      <c r="D866" s="23" t="s">
        <v>171</v>
      </c>
      <c r="E866" s="24">
        <v>3481</v>
      </c>
    </row>
    <row r="867" spans="1:5" s="5" customFormat="1" x14ac:dyDescent="0.25">
      <c r="A867" s="22">
        <v>44148</v>
      </c>
      <c r="B867" s="23">
        <v>7840</v>
      </c>
      <c r="C867" s="23" t="s">
        <v>390</v>
      </c>
      <c r="D867" s="23" t="s">
        <v>386</v>
      </c>
      <c r="E867" s="24">
        <v>9937.5</v>
      </c>
    </row>
    <row r="868" spans="1:5" s="5" customFormat="1" x14ac:dyDescent="0.25">
      <c r="A868" s="22">
        <v>44354</v>
      </c>
      <c r="B868" s="23">
        <v>8403</v>
      </c>
      <c r="C868" s="23" t="s">
        <v>390</v>
      </c>
      <c r="D868" s="23" t="s">
        <v>239</v>
      </c>
      <c r="E868" s="24">
        <v>107400</v>
      </c>
    </row>
    <row r="869" spans="1:5" s="5" customFormat="1" x14ac:dyDescent="0.25">
      <c r="A869" s="22">
        <v>44389</v>
      </c>
      <c r="B869" s="23">
        <v>3435</v>
      </c>
      <c r="C869" s="23" t="s">
        <v>401</v>
      </c>
      <c r="D869" s="23" t="s">
        <v>402</v>
      </c>
      <c r="E869" s="24">
        <v>34569.360000000001</v>
      </c>
    </row>
    <row r="870" spans="1:5" s="5" customFormat="1" x14ac:dyDescent="0.25">
      <c r="A870" s="22">
        <v>44398</v>
      </c>
      <c r="B870" s="23">
        <v>3463</v>
      </c>
      <c r="C870" s="23" t="s">
        <v>401</v>
      </c>
      <c r="D870" s="23" t="s">
        <v>182</v>
      </c>
      <c r="E870" s="24">
        <v>108843.86</v>
      </c>
    </row>
    <row r="871" spans="1:5" s="5" customFormat="1" x14ac:dyDescent="0.25">
      <c r="A871" s="22">
        <v>44456</v>
      </c>
      <c r="B871" s="23">
        <v>3508</v>
      </c>
      <c r="C871" s="23" t="s">
        <v>401</v>
      </c>
      <c r="D871" s="23" t="s">
        <v>182</v>
      </c>
      <c r="E871" s="24">
        <v>49384.800000000003</v>
      </c>
    </row>
    <row r="872" spans="1:5" s="5" customFormat="1" x14ac:dyDescent="0.25">
      <c r="A872" s="22">
        <v>44474</v>
      </c>
      <c r="B872" s="23">
        <v>3821</v>
      </c>
      <c r="C872" s="23" t="s">
        <v>401</v>
      </c>
      <c r="D872" s="23" t="s">
        <v>182</v>
      </c>
      <c r="E872" s="24">
        <v>49384.800000000003</v>
      </c>
    </row>
    <row r="873" spans="1:5" s="5" customFormat="1" x14ac:dyDescent="0.25">
      <c r="A873" s="22">
        <v>44484</v>
      </c>
      <c r="B873" s="23">
        <v>3860</v>
      </c>
      <c r="C873" s="23" t="s">
        <v>401</v>
      </c>
      <c r="D873" s="23" t="s">
        <v>402</v>
      </c>
      <c r="E873" s="24">
        <v>49384.800000000003</v>
      </c>
    </row>
    <row r="874" spans="1:5" s="5" customFormat="1" x14ac:dyDescent="0.25">
      <c r="A874" s="22">
        <v>44491</v>
      </c>
      <c r="B874" s="23">
        <v>3890</v>
      </c>
      <c r="C874" s="23" t="s">
        <v>401</v>
      </c>
      <c r="D874" s="23" t="s">
        <v>403</v>
      </c>
      <c r="E874" s="24">
        <v>49384.800000000003</v>
      </c>
    </row>
    <row r="875" spans="1:5" s="5" customFormat="1" x14ac:dyDescent="0.25">
      <c r="A875" s="22">
        <v>42605</v>
      </c>
      <c r="B875" s="23">
        <v>10</v>
      </c>
      <c r="C875" s="23" t="s">
        <v>376</v>
      </c>
      <c r="D875" s="23" t="s">
        <v>377</v>
      </c>
      <c r="E875" s="24">
        <v>61950</v>
      </c>
    </row>
    <row r="876" spans="1:5" s="5" customFormat="1" x14ac:dyDescent="0.25">
      <c r="A876" s="22">
        <v>44719</v>
      </c>
      <c r="B876" s="23">
        <v>94933</v>
      </c>
      <c r="C876" s="23" t="s">
        <v>379</v>
      </c>
      <c r="D876" s="23" t="s">
        <v>380</v>
      </c>
      <c r="E876" s="24">
        <v>443643.14</v>
      </c>
    </row>
    <row r="877" spans="1:5" s="5" customFormat="1" x14ac:dyDescent="0.25">
      <c r="A877" s="22">
        <v>44754</v>
      </c>
      <c r="B877" s="23">
        <v>6244</v>
      </c>
      <c r="C877" s="23" t="s">
        <v>379</v>
      </c>
      <c r="D877" s="23" t="s">
        <v>382</v>
      </c>
      <c r="E877" s="24">
        <v>13457.55</v>
      </c>
    </row>
    <row r="878" spans="1:5" s="5" customFormat="1" x14ac:dyDescent="0.25">
      <c r="A878" s="22">
        <v>44761</v>
      </c>
      <c r="B878" s="23">
        <v>6249</v>
      </c>
      <c r="C878" s="23" t="s">
        <v>379</v>
      </c>
      <c r="D878" s="23" t="s">
        <v>380</v>
      </c>
      <c r="E878" s="24">
        <v>801070.87</v>
      </c>
    </row>
    <row r="879" spans="1:5" s="5" customFormat="1" x14ac:dyDescent="0.25">
      <c r="A879" s="22">
        <v>44761</v>
      </c>
      <c r="B879" s="23">
        <v>6266</v>
      </c>
      <c r="C879" s="23" t="s">
        <v>379</v>
      </c>
      <c r="D879" s="23" t="s">
        <v>381</v>
      </c>
      <c r="E879" s="24">
        <v>8519</v>
      </c>
    </row>
    <row r="880" spans="1:5" s="5" customFormat="1" x14ac:dyDescent="0.25">
      <c r="A880" s="22">
        <v>44781</v>
      </c>
      <c r="B880" s="23">
        <v>6286</v>
      </c>
      <c r="C880" s="23" t="s">
        <v>379</v>
      </c>
      <c r="D880" s="23" t="s">
        <v>381</v>
      </c>
      <c r="E880" s="24">
        <v>8248.93</v>
      </c>
    </row>
    <row r="881" spans="1:5" s="5" customFormat="1" x14ac:dyDescent="0.25">
      <c r="A881" s="22">
        <v>44802</v>
      </c>
      <c r="B881" s="23">
        <v>96735</v>
      </c>
      <c r="C881" s="23" t="s">
        <v>379</v>
      </c>
      <c r="D881" s="23" t="s">
        <v>382</v>
      </c>
      <c r="E881" s="24">
        <v>35935.21</v>
      </c>
    </row>
    <row r="882" spans="1:5" s="5" customFormat="1" x14ac:dyDescent="0.25">
      <c r="A882" s="22">
        <v>44802</v>
      </c>
      <c r="B882" s="23">
        <v>97069</v>
      </c>
      <c r="C882" s="23" t="s">
        <v>379</v>
      </c>
      <c r="D882" s="23" t="s">
        <v>381</v>
      </c>
      <c r="E882" s="24">
        <v>11288.05</v>
      </c>
    </row>
    <row r="883" spans="1:5" s="5" customFormat="1" x14ac:dyDescent="0.25">
      <c r="A883" s="22">
        <v>44802</v>
      </c>
      <c r="B883" s="23">
        <v>97093</v>
      </c>
      <c r="C883" s="23" t="s">
        <v>379</v>
      </c>
      <c r="D883" s="23" t="s">
        <v>382</v>
      </c>
      <c r="E883" s="24">
        <v>1125350.98</v>
      </c>
    </row>
    <row r="884" spans="1:5" s="5" customFormat="1" x14ac:dyDescent="0.25">
      <c r="A884" s="22">
        <v>44802</v>
      </c>
      <c r="B884" s="23">
        <v>97277</v>
      </c>
      <c r="C884" s="23" t="s">
        <v>379</v>
      </c>
      <c r="D884" s="23" t="s">
        <v>381</v>
      </c>
      <c r="E884" s="24">
        <v>10689.17</v>
      </c>
    </row>
    <row r="885" spans="1:5" s="5" customFormat="1" x14ac:dyDescent="0.25">
      <c r="A885" s="22">
        <v>44802</v>
      </c>
      <c r="B885" s="23">
        <v>97430</v>
      </c>
      <c r="C885" s="23" t="s">
        <v>379</v>
      </c>
      <c r="D885" s="23" t="s">
        <v>381</v>
      </c>
      <c r="E885" s="24">
        <v>8210.7000000000007</v>
      </c>
    </row>
    <row r="886" spans="1:5" s="5" customFormat="1" x14ac:dyDescent="0.25">
      <c r="A886" s="22">
        <v>44802</v>
      </c>
      <c r="B886" s="23">
        <v>97543</v>
      </c>
      <c r="C886" s="23" t="s">
        <v>379</v>
      </c>
      <c r="D886" s="23" t="s">
        <v>381</v>
      </c>
      <c r="E886" s="24">
        <v>14023.38</v>
      </c>
    </row>
    <row r="887" spans="1:5" s="5" customFormat="1" x14ac:dyDescent="0.25">
      <c r="A887" s="22">
        <v>44802</v>
      </c>
      <c r="B887" s="23">
        <v>97577</v>
      </c>
      <c r="C887" s="23" t="s">
        <v>379</v>
      </c>
      <c r="D887" s="23" t="s">
        <v>381</v>
      </c>
      <c r="E887" s="24">
        <v>9752.0400000000009</v>
      </c>
    </row>
    <row r="888" spans="1:5" s="5" customFormat="1" x14ac:dyDescent="0.25">
      <c r="A888" s="22">
        <v>44802</v>
      </c>
      <c r="B888" s="23">
        <v>97607</v>
      </c>
      <c r="C888" s="23" t="s">
        <v>379</v>
      </c>
      <c r="D888" s="23" t="s">
        <v>381</v>
      </c>
      <c r="E888" s="24">
        <v>8126.7</v>
      </c>
    </row>
    <row r="889" spans="1:5" s="5" customFormat="1" x14ac:dyDescent="0.25">
      <c r="A889" s="22">
        <v>44802</v>
      </c>
      <c r="B889" s="23">
        <v>97632</v>
      </c>
      <c r="C889" s="23" t="s">
        <v>379</v>
      </c>
      <c r="D889" s="23" t="s">
        <v>382</v>
      </c>
      <c r="E889" s="24">
        <v>510527.97</v>
      </c>
    </row>
    <row r="890" spans="1:5" s="5" customFormat="1" x14ac:dyDescent="0.25">
      <c r="A890" s="22">
        <v>44802</v>
      </c>
      <c r="B890" s="23">
        <v>97665</v>
      </c>
      <c r="C890" s="23" t="s">
        <v>379</v>
      </c>
      <c r="D890" s="23" t="s">
        <v>381</v>
      </c>
      <c r="E890" s="24">
        <v>13454.64</v>
      </c>
    </row>
    <row r="891" spans="1:5" s="5" customFormat="1" x14ac:dyDescent="0.25">
      <c r="A891" s="22">
        <v>44802</v>
      </c>
      <c r="B891" s="23">
        <v>97853</v>
      </c>
      <c r="C891" s="23" t="s">
        <v>379</v>
      </c>
      <c r="D891" s="23" t="s">
        <v>381</v>
      </c>
      <c r="E891" s="24">
        <v>10154.98</v>
      </c>
    </row>
    <row r="892" spans="1:5" s="5" customFormat="1" x14ac:dyDescent="0.25">
      <c r="A892" s="22">
        <v>44802</v>
      </c>
      <c r="B892" s="23">
        <v>98001</v>
      </c>
      <c r="C892" s="23" t="s">
        <v>379</v>
      </c>
      <c r="D892" s="23" t="s">
        <v>382</v>
      </c>
      <c r="E892" s="24">
        <v>501547.68</v>
      </c>
    </row>
    <row r="893" spans="1:5" s="5" customFormat="1" x14ac:dyDescent="0.25">
      <c r="A893" s="22">
        <v>44811</v>
      </c>
      <c r="B893" s="23">
        <v>98170</v>
      </c>
      <c r="C893" s="23" t="s">
        <v>379</v>
      </c>
      <c r="D893" s="23" t="s">
        <v>382</v>
      </c>
      <c r="E893" s="24">
        <v>510844.68</v>
      </c>
    </row>
    <row r="894" spans="1:5" s="5" customFormat="1" x14ac:dyDescent="0.25">
      <c r="A894" s="22">
        <v>44816</v>
      </c>
      <c r="B894" s="23">
        <v>98246</v>
      </c>
      <c r="C894" s="23" t="s">
        <v>379</v>
      </c>
      <c r="D894" s="23" t="s">
        <v>381</v>
      </c>
      <c r="E894" s="24">
        <v>9570.99</v>
      </c>
    </row>
    <row r="895" spans="1:5" s="5" customFormat="1" x14ac:dyDescent="0.25">
      <c r="A895" s="22">
        <v>44819</v>
      </c>
      <c r="B895" s="23">
        <v>98566</v>
      </c>
      <c r="C895" s="23" t="s">
        <v>379</v>
      </c>
      <c r="D895" s="23" t="s">
        <v>381</v>
      </c>
      <c r="E895" s="24">
        <v>9776.4599999999991</v>
      </c>
    </row>
    <row r="896" spans="1:5" s="5" customFormat="1" x14ac:dyDescent="0.25">
      <c r="A896" s="22">
        <v>44819</v>
      </c>
      <c r="B896" s="23">
        <v>98635</v>
      </c>
      <c r="C896" s="23" t="s">
        <v>379</v>
      </c>
      <c r="D896" s="23" t="s">
        <v>381</v>
      </c>
      <c r="E896" s="24">
        <v>14404.88</v>
      </c>
    </row>
    <row r="897" spans="1:5" s="5" customFormat="1" x14ac:dyDescent="0.25">
      <c r="A897" s="22">
        <v>44827</v>
      </c>
      <c r="B897" s="23">
        <v>98343</v>
      </c>
      <c r="C897" s="23" t="s">
        <v>379</v>
      </c>
      <c r="D897" s="23" t="s">
        <v>381</v>
      </c>
      <c r="E897" s="24">
        <v>16229.36</v>
      </c>
    </row>
    <row r="898" spans="1:5" s="5" customFormat="1" x14ac:dyDescent="0.25">
      <c r="A898" s="22">
        <v>44827</v>
      </c>
      <c r="B898" s="23">
        <v>98340</v>
      </c>
      <c r="C898" s="23" t="s">
        <v>379</v>
      </c>
      <c r="D898" s="23" t="s">
        <v>381</v>
      </c>
      <c r="E898" s="24">
        <v>8024.33</v>
      </c>
    </row>
    <row r="899" spans="1:5" s="5" customFormat="1" x14ac:dyDescent="0.25">
      <c r="A899" s="22">
        <v>44827</v>
      </c>
      <c r="B899" s="23">
        <v>98559</v>
      </c>
      <c r="C899" s="23" t="s">
        <v>379</v>
      </c>
      <c r="D899" s="23" t="s">
        <v>382</v>
      </c>
      <c r="E899" s="24">
        <v>499875.63</v>
      </c>
    </row>
    <row r="900" spans="1:5" s="5" customFormat="1" x14ac:dyDescent="0.25">
      <c r="A900" s="22">
        <v>44833</v>
      </c>
      <c r="B900" s="23">
        <v>98734</v>
      </c>
      <c r="C900" s="23" t="s">
        <v>379</v>
      </c>
      <c r="D900" s="23" t="s">
        <v>381</v>
      </c>
      <c r="E900" s="24">
        <v>9603.25</v>
      </c>
    </row>
    <row r="901" spans="1:5" s="5" customFormat="1" x14ac:dyDescent="0.25">
      <c r="A901" s="22">
        <v>44833</v>
      </c>
      <c r="B901" s="23">
        <v>98773</v>
      </c>
      <c r="C901" s="23" t="s">
        <v>379</v>
      </c>
      <c r="D901" s="23" t="s">
        <v>381</v>
      </c>
      <c r="E901" s="24">
        <v>14751.29</v>
      </c>
    </row>
    <row r="902" spans="1:5" s="5" customFormat="1" x14ac:dyDescent="0.25">
      <c r="A902" s="22">
        <v>44834</v>
      </c>
      <c r="B902" s="23">
        <v>98343</v>
      </c>
      <c r="C902" s="23" t="s">
        <v>379</v>
      </c>
      <c r="D902" s="23" t="s">
        <v>381</v>
      </c>
      <c r="E902" s="24">
        <v>16229.36</v>
      </c>
    </row>
    <row r="903" spans="1:5" s="5" customFormat="1" x14ac:dyDescent="0.25">
      <c r="A903" s="22">
        <v>44834</v>
      </c>
      <c r="B903" s="23">
        <v>98873</v>
      </c>
      <c r="C903" s="23" t="s">
        <v>379</v>
      </c>
      <c r="D903" s="23" t="s">
        <v>381</v>
      </c>
      <c r="E903" s="24">
        <v>6402.17</v>
      </c>
    </row>
    <row r="904" spans="1:5" s="5" customFormat="1" x14ac:dyDescent="0.25">
      <c r="A904" s="22">
        <v>44834</v>
      </c>
      <c r="B904" s="23">
        <v>98973</v>
      </c>
      <c r="C904" s="23" t="s">
        <v>379</v>
      </c>
      <c r="D904" s="23" t="s">
        <v>381</v>
      </c>
      <c r="E904" s="24">
        <v>14830.49</v>
      </c>
    </row>
    <row r="905" spans="1:5" s="5" customFormat="1" x14ac:dyDescent="0.25">
      <c r="A905" s="22">
        <v>44834</v>
      </c>
      <c r="B905" s="23">
        <v>99008</v>
      </c>
      <c r="C905" s="23" t="s">
        <v>379</v>
      </c>
      <c r="D905" s="23" t="s">
        <v>812</v>
      </c>
      <c r="E905" s="24">
        <v>499137.09</v>
      </c>
    </row>
    <row r="906" spans="1:5" s="5" customFormat="1" x14ac:dyDescent="0.25">
      <c r="A906" s="22">
        <v>44706</v>
      </c>
      <c r="B906" s="23">
        <v>168</v>
      </c>
      <c r="C906" s="23" t="s">
        <v>404</v>
      </c>
      <c r="D906" s="23" t="s">
        <v>24</v>
      </c>
      <c r="E906" s="24">
        <v>149250</v>
      </c>
    </row>
    <row r="907" spans="1:5" s="5" customFormat="1" x14ac:dyDescent="0.25">
      <c r="A907" s="22">
        <v>44706</v>
      </c>
      <c r="B907" s="23">
        <v>170</v>
      </c>
      <c r="C907" s="23" t="s">
        <v>404</v>
      </c>
      <c r="D907" s="23" t="s">
        <v>24</v>
      </c>
      <c r="E907" s="24">
        <v>105000</v>
      </c>
    </row>
    <row r="908" spans="1:5" s="5" customFormat="1" x14ac:dyDescent="0.25">
      <c r="A908" s="22">
        <v>44706</v>
      </c>
      <c r="B908" s="23">
        <v>173</v>
      </c>
      <c r="C908" s="23" t="s">
        <v>404</v>
      </c>
      <c r="D908" s="23" t="s">
        <v>24</v>
      </c>
      <c r="E908" s="24">
        <v>120107.95</v>
      </c>
    </row>
    <row r="909" spans="1:5" s="5" customFormat="1" ht="21.75" customHeight="1" x14ac:dyDescent="0.25">
      <c r="A909" s="22">
        <v>44706</v>
      </c>
      <c r="B909" s="23">
        <v>175</v>
      </c>
      <c r="C909" s="23" t="s">
        <v>404</v>
      </c>
      <c r="D909" s="23" t="s">
        <v>24</v>
      </c>
      <c r="E909" s="24">
        <v>110739.1</v>
      </c>
    </row>
    <row r="910" spans="1:5" s="5" customFormat="1" x14ac:dyDescent="0.25">
      <c r="A910" s="22">
        <v>44719</v>
      </c>
      <c r="B910" s="23">
        <v>179</v>
      </c>
      <c r="C910" s="23" t="s">
        <v>404</v>
      </c>
      <c r="D910" s="23" t="s">
        <v>24</v>
      </c>
      <c r="E910" s="24">
        <v>26880</v>
      </c>
    </row>
    <row r="911" spans="1:5" s="5" customFormat="1" x14ac:dyDescent="0.25">
      <c r="A911" s="22">
        <v>44719</v>
      </c>
      <c r="B911" s="23">
        <v>610</v>
      </c>
      <c r="C911" s="23" t="s">
        <v>404</v>
      </c>
      <c r="D911" s="23" t="s">
        <v>24</v>
      </c>
      <c r="E911" s="24">
        <v>63600</v>
      </c>
    </row>
    <row r="912" spans="1:5" s="5" customFormat="1" x14ac:dyDescent="0.25">
      <c r="A912" s="22">
        <v>44719</v>
      </c>
      <c r="B912" s="23">
        <v>620</v>
      </c>
      <c r="C912" s="23" t="s">
        <v>404</v>
      </c>
      <c r="D912" s="23" t="s">
        <v>24</v>
      </c>
      <c r="E912" s="24">
        <v>147000</v>
      </c>
    </row>
    <row r="913" spans="1:5" s="5" customFormat="1" x14ac:dyDescent="0.25">
      <c r="A913" s="22">
        <v>44719</v>
      </c>
      <c r="B913" s="23">
        <v>636</v>
      </c>
      <c r="C913" s="23" t="s">
        <v>404</v>
      </c>
      <c r="D913" s="23" t="s">
        <v>24</v>
      </c>
      <c r="E913" s="24">
        <v>83007.5</v>
      </c>
    </row>
    <row r="914" spans="1:5" s="5" customFormat="1" x14ac:dyDescent="0.25">
      <c r="A914" s="22">
        <v>44719</v>
      </c>
      <c r="B914" s="23">
        <v>643</v>
      </c>
      <c r="C914" s="23" t="s">
        <v>404</v>
      </c>
      <c r="D914" s="23" t="s">
        <v>24</v>
      </c>
      <c r="E914" s="24">
        <v>160787.5</v>
      </c>
    </row>
    <row r="915" spans="1:5" s="5" customFormat="1" x14ac:dyDescent="0.25">
      <c r="A915" s="22">
        <v>44719</v>
      </c>
      <c r="B915" s="23">
        <v>647</v>
      </c>
      <c r="C915" s="23" t="s">
        <v>404</v>
      </c>
      <c r="D915" s="23" t="s">
        <v>24</v>
      </c>
      <c r="E915" s="24">
        <v>101232.3</v>
      </c>
    </row>
    <row r="916" spans="1:5" s="5" customFormat="1" x14ac:dyDescent="0.25">
      <c r="A916" s="22">
        <v>44771</v>
      </c>
      <c r="B916" s="23">
        <v>180</v>
      </c>
      <c r="C916" s="23" t="s">
        <v>404</v>
      </c>
      <c r="D916" s="23" t="s">
        <v>24</v>
      </c>
      <c r="E916" s="24">
        <v>99500</v>
      </c>
    </row>
    <row r="917" spans="1:5" s="5" customFormat="1" x14ac:dyDescent="0.25">
      <c r="A917" s="22">
        <v>44803</v>
      </c>
      <c r="B917" s="23">
        <v>788</v>
      </c>
      <c r="C917" s="23" t="s">
        <v>404</v>
      </c>
      <c r="D917" s="23" t="s">
        <v>24</v>
      </c>
      <c r="E917" s="24">
        <v>52215</v>
      </c>
    </row>
    <row r="918" spans="1:5" s="5" customFormat="1" x14ac:dyDescent="0.25">
      <c r="A918" s="22">
        <v>44811</v>
      </c>
      <c r="B918" s="23">
        <v>792</v>
      </c>
      <c r="C918" s="23" t="s">
        <v>404</v>
      </c>
      <c r="D918" s="23" t="s">
        <v>24</v>
      </c>
      <c r="E918" s="24">
        <v>99500</v>
      </c>
    </row>
    <row r="919" spans="1:5" s="5" customFormat="1" x14ac:dyDescent="0.25">
      <c r="A919" s="22">
        <v>44811</v>
      </c>
      <c r="B919" s="23">
        <v>794</v>
      </c>
      <c r="C919" s="23" t="s">
        <v>404</v>
      </c>
      <c r="D919" s="23" t="s">
        <v>24</v>
      </c>
      <c r="E919" s="24">
        <v>7975</v>
      </c>
    </row>
    <row r="920" spans="1:5" s="5" customFormat="1" x14ac:dyDescent="0.25">
      <c r="A920" s="22">
        <v>44811</v>
      </c>
      <c r="B920" s="23">
        <v>793</v>
      </c>
      <c r="C920" s="23" t="s">
        <v>404</v>
      </c>
      <c r="D920" s="23" t="s">
        <v>24</v>
      </c>
      <c r="E920" s="24">
        <v>12800</v>
      </c>
    </row>
    <row r="921" spans="1:5" s="5" customFormat="1" x14ac:dyDescent="0.25">
      <c r="A921" s="22">
        <v>44834</v>
      </c>
      <c r="B921" s="23">
        <v>808</v>
      </c>
      <c r="C921" s="23" t="s">
        <v>404</v>
      </c>
      <c r="D921" s="23" t="s">
        <v>24</v>
      </c>
      <c r="E921" s="24">
        <v>14160</v>
      </c>
    </row>
    <row r="922" spans="1:5" s="5" customFormat="1" x14ac:dyDescent="0.25">
      <c r="A922" s="22">
        <v>44754</v>
      </c>
      <c r="B922" s="23">
        <v>67478</v>
      </c>
      <c r="C922" s="23" t="s">
        <v>378</v>
      </c>
      <c r="D922" s="23" t="s">
        <v>377</v>
      </c>
      <c r="E922" s="24">
        <v>16107</v>
      </c>
    </row>
    <row r="923" spans="1:5" s="5" customFormat="1" x14ac:dyDescent="0.25">
      <c r="A923" s="22">
        <v>44736</v>
      </c>
      <c r="B923" s="23">
        <v>692</v>
      </c>
      <c r="C923" s="23" t="s">
        <v>405</v>
      </c>
      <c r="D923" s="23" t="s">
        <v>406</v>
      </c>
      <c r="E923" s="24">
        <v>120242</v>
      </c>
    </row>
    <row r="924" spans="1:5" s="5" customFormat="1" x14ac:dyDescent="0.25">
      <c r="A924" s="22">
        <v>44781</v>
      </c>
      <c r="B924" s="23">
        <v>375</v>
      </c>
      <c r="C924" s="23" t="s">
        <v>405</v>
      </c>
      <c r="D924" s="23" t="s">
        <v>406</v>
      </c>
      <c r="E924" s="24">
        <v>368779.5</v>
      </c>
    </row>
    <row r="925" spans="1:5" s="5" customFormat="1" x14ac:dyDescent="0.25">
      <c r="A925" s="22">
        <v>44827</v>
      </c>
      <c r="B925" s="23">
        <v>747</v>
      </c>
      <c r="C925" s="23" t="s">
        <v>405</v>
      </c>
      <c r="D925" s="23" t="s">
        <v>406</v>
      </c>
      <c r="E925" s="24">
        <v>95226</v>
      </c>
    </row>
    <row r="926" spans="1:5" s="5" customFormat="1" x14ac:dyDescent="0.25">
      <c r="A926" s="22">
        <v>44671</v>
      </c>
      <c r="B926" s="23">
        <v>90103162</v>
      </c>
      <c r="C926" s="23" t="s">
        <v>407</v>
      </c>
      <c r="D926" s="23" t="s">
        <v>24</v>
      </c>
      <c r="E926" s="24">
        <v>105679.48</v>
      </c>
    </row>
    <row r="927" spans="1:5" s="5" customFormat="1" x14ac:dyDescent="0.25">
      <c r="A927" s="22">
        <v>44687</v>
      </c>
      <c r="B927" s="23">
        <v>90103686</v>
      </c>
      <c r="C927" s="23" t="s">
        <v>407</v>
      </c>
      <c r="D927" s="23" t="s">
        <v>25</v>
      </c>
      <c r="E927" s="24">
        <v>159041.57999999999</v>
      </c>
    </row>
    <row r="928" spans="1:5" s="5" customFormat="1" x14ac:dyDescent="0.25">
      <c r="A928" s="22">
        <v>44707</v>
      </c>
      <c r="B928" s="23">
        <v>90104501</v>
      </c>
      <c r="C928" s="23" t="s">
        <v>407</v>
      </c>
      <c r="D928" s="23" t="s">
        <v>25</v>
      </c>
      <c r="E928" s="24">
        <v>138657.93</v>
      </c>
    </row>
    <row r="929" spans="1:5" s="5" customFormat="1" x14ac:dyDescent="0.25">
      <c r="A929" s="22">
        <v>44707</v>
      </c>
      <c r="B929" s="23">
        <v>90104828</v>
      </c>
      <c r="C929" s="23" t="s">
        <v>407</v>
      </c>
      <c r="D929" s="23" t="s">
        <v>25</v>
      </c>
      <c r="E929" s="24">
        <v>125532.93</v>
      </c>
    </row>
    <row r="930" spans="1:5" s="5" customFormat="1" x14ac:dyDescent="0.25">
      <c r="A930" s="22">
        <v>44707</v>
      </c>
      <c r="B930" s="23">
        <v>90105271</v>
      </c>
      <c r="C930" s="23" t="s">
        <v>407</v>
      </c>
      <c r="D930" s="23" t="s">
        <v>25</v>
      </c>
      <c r="E930" s="24">
        <v>17924.79</v>
      </c>
    </row>
    <row r="931" spans="1:5" s="5" customFormat="1" x14ac:dyDescent="0.25">
      <c r="A931" s="22">
        <v>44720</v>
      </c>
      <c r="B931" s="23">
        <v>90105694</v>
      </c>
      <c r="C931" s="23" t="s">
        <v>407</v>
      </c>
      <c r="D931" s="23" t="s">
        <v>25</v>
      </c>
      <c r="E931" s="24">
        <v>109789.21</v>
      </c>
    </row>
    <row r="932" spans="1:5" s="5" customFormat="1" x14ac:dyDescent="0.25">
      <c r="A932" s="22">
        <v>44720</v>
      </c>
      <c r="B932" s="23">
        <v>90105923</v>
      </c>
      <c r="C932" s="23" t="s">
        <v>407</v>
      </c>
      <c r="D932" s="23" t="s">
        <v>25</v>
      </c>
      <c r="E932" s="24">
        <v>52678</v>
      </c>
    </row>
    <row r="933" spans="1:5" s="5" customFormat="1" x14ac:dyDescent="0.25">
      <c r="A933" s="22">
        <v>44720</v>
      </c>
      <c r="B933" s="23">
        <v>90105924</v>
      </c>
      <c r="C933" s="23" t="s">
        <v>407</v>
      </c>
      <c r="D933" s="23" t="s">
        <v>25</v>
      </c>
      <c r="E933" s="24">
        <v>43737</v>
      </c>
    </row>
    <row r="934" spans="1:5" s="5" customFormat="1" x14ac:dyDescent="0.25">
      <c r="A934" s="22">
        <v>44720</v>
      </c>
      <c r="B934" s="23">
        <v>90106088</v>
      </c>
      <c r="C934" s="23" t="s">
        <v>407</v>
      </c>
      <c r="D934" s="23" t="s">
        <v>25</v>
      </c>
      <c r="E934" s="24">
        <v>86419.8</v>
      </c>
    </row>
    <row r="935" spans="1:5" s="5" customFormat="1" x14ac:dyDescent="0.25">
      <c r="A935" s="22">
        <v>44722</v>
      </c>
      <c r="B935" s="23">
        <v>90097490</v>
      </c>
      <c r="C935" s="23" t="s">
        <v>407</v>
      </c>
      <c r="D935" s="23" t="s">
        <v>25</v>
      </c>
      <c r="E935" s="24">
        <v>66113.61</v>
      </c>
    </row>
    <row r="936" spans="1:5" s="5" customFormat="1" x14ac:dyDescent="0.25">
      <c r="A936" s="22">
        <v>44722</v>
      </c>
      <c r="B936" s="23">
        <v>90104986</v>
      </c>
      <c r="C936" s="23" t="s">
        <v>407</v>
      </c>
      <c r="D936" s="23" t="s">
        <v>25</v>
      </c>
      <c r="E936" s="24">
        <v>97811.62</v>
      </c>
    </row>
    <row r="937" spans="1:5" s="5" customFormat="1" x14ac:dyDescent="0.25">
      <c r="A937" s="22">
        <v>44729</v>
      </c>
      <c r="B937" s="23">
        <v>90106428</v>
      </c>
      <c r="C937" s="23" t="s">
        <v>407</v>
      </c>
      <c r="D937" s="23" t="s">
        <v>25</v>
      </c>
      <c r="E937" s="24">
        <v>109789.21</v>
      </c>
    </row>
    <row r="938" spans="1:5" s="5" customFormat="1" x14ac:dyDescent="0.25">
      <c r="A938" s="22">
        <v>44729</v>
      </c>
      <c r="B938" s="23">
        <v>90106429</v>
      </c>
      <c r="C938" s="23" t="s">
        <v>407</v>
      </c>
      <c r="D938" s="23" t="s">
        <v>25</v>
      </c>
      <c r="E938" s="24">
        <v>114137.53</v>
      </c>
    </row>
    <row r="939" spans="1:5" s="5" customFormat="1" x14ac:dyDescent="0.25">
      <c r="A939" s="22">
        <v>44734</v>
      </c>
      <c r="B939" s="23">
        <v>90106712</v>
      </c>
      <c r="C939" s="23" t="s">
        <v>407</v>
      </c>
      <c r="D939" s="23" t="s">
        <v>25</v>
      </c>
      <c r="E939" s="24">
        <v>117400.82</v>
      </c>
    </row>
    <row r="940" spans="1:5" s="5" customFormat="1" x14ac:dyDescent="0.25">
      <c r="A940" s="22">
        <v>44753</v>
      </c>
      <c r="B940" s="23">
        <v>90107239</v>
      </c>
      <c r="C940" s="23" t="s">
        <v>407</v>
      </c>
      <c r="D940" s="23" t="s">
        <v>25</v>
      </c>
      <c r="E940" s="24">
        <v>124018.64</v>
      </c>
    </row>
    <row r="941" spans="1:5" s="5" customFormat="1" x14ac:dyDescent="0.25">
      <c r="A941" s="22">
        <v>44768</v>
      </c>
      <c r="B941" s="23">
        <v>90108094</v>
      </c>
      <c r="C941" s="23" t="s">
        <v>407</v>
      </c>
      <c r="D941" s="23" t="s">
        <v>25</v>
      </c>
      <c r="E941" s="24">
        <v>127589.53</v>
      </c>
    </row>
    <row r="942" spans="1:5" s="5" customFormat="1" x14ac:dyDescent="0.25">
      <c r="A942" s="22">
        <v>44768</v>
      </c>
      <c r="B942" s="23">
        <v>90108475</v>
      </c>
      <c r="C942" s="23" t="s">
        <v>407</v>
      </c>
      <c r="D942" s="23" t="s">
        <v>25</v>
      </c>
      <c r="E942" s="24">
        <v>63140.01</v>
      </c>
    </row>
    <row r="943" spans="1:5" s="5" customFormat="1" x14ac:dyDescent="0.25">
      <c r="A943" s="22">
        <v>44769</v>
      </c>
      <c r="B943" s="23">
        <v>90108476</v>
      </c>
      <c r="C943" s="23" t="s">
        <v>407</v>
      </c>
      <c r="D943" s="23" t="s">
        <v>25</v>
      </c>
      <c r="E943" s="24">
        <v>129138.53</v>
      </c>
    </row>
    <row r="944" spans="1:5" s="5" customFormat="1" x14ac:dyDescent="0.25">
      <c r="A944" s="22">
        <v>44770</v>
      </c>
      <c r="B944" s="23">
        <v>90108861</v>
      </c>
      <c r="C944" s="23" t="s">
        <v>407</v>
      </c>
      <c r="D944" s="23" t="s">
        <v>25</v>
      </c>
      <c r="E944" s="24">
        <v>92886</v>
      </c>
    </row>
    <row r="945" spans="1:5" s="5" customFormat="1" x14ac:dyDescent="0.25">
      <c r="A945" s="22">
        <v>44770</v>
      </c>
      <c r="B945" s="23">
        <v>90108944</v>
      </c>
      <c r="C945" s="23" t="s">
        <v>407</v>
      </c>
      <c r="D945" s="23" t="s">
        <v>25</v>
      </c>
      <c r="E945" s="24">
        <v>122282.14</v>
      </c>
    </row>
    <row r="946" spans="1:5" s="5" customFormat="1" x14ac:dyDescent="0.25">
      <c r="A946" s="22">
        <v>44783</v>
      </c>
      <c r="B946" s="23">
        <v>90108943</v>
      </c>
      <c r="C946" s="23" t="s">
        <v>407</v>
      </c>
      <c r="D946" s="23" t="s">
        <v>25</v>
      </c>
      <c r="E946" s="24">
        <v>78453.070000000007</v>
      </c>
    </row>
    <row r="947" spans="1:5" s="5" customFormat="1" x14ac:dyDescent="0.25">
      <c r="A947" s="22">
        <v>44791</v>
      </c>
      <c r="B947" s="23">
        <v>90109844</v>
      </c>
      <c r="C947" s="23" t="s">
        <v>407</v>
      </c>
      <c r="D947" s="23" t="s">
        <v>747</v>
      </c>
      <c r="E947" s="24">
        <v>112067.9</v>
      </c>
    </row>
    <row r="948" spans="1:5" s="5" customFormat="1" x14ac:dyDescent="0.25">
      <c r="A948" s="22">
        <v>44791</v>
      </c>
      <c r="B948" s="23">
        <v>90109849</v>
      </c>
      <c r="C948" s="23" t="s">
        <v>407</v>
      </c>
      <c r="D948" s="23" t="s">
        <v>25</v>
      </c>
      <c r="E948" s="24">
        <v>100726.88</v>
      </c>
    </row>
    <row r="949" spans="1:5" s="5" customFormat="1" x14ac:dyDescent="0.25">
      <c r="A949" s="22">
        <v>44802</v>
      </c>
      <c r="B949" s="23">
        <v>90110312</v>
      </c>
      <c r="C949" s="23" t="s">
        <v>407</v>
      </c>
      <c r="D949" s="23" t="s">
        <v>748</v>
      </c>
      <c r="E949" s="24">
        <v>149568.04</v>
      </c>
    </row>
    <row r="950" spans="1:5" s="5" customFormat="1" x14ac:dyDescent="0.25">
      <c r="A950" s="22">
        <v>44803</v>
      </c>
      <c r="B950" s="23">
        <v>90110801</v>
      </c>
      <c r="C950" s="23" t="s">
        <v>407</v>
      </c>
      <c r="D950" s="23" t="s">
        <v>431</v>
      </c>
      <c r="E950" s="24">
        <v>32250</v>
      </c>
    </row>
    <row r="951" spans="1:5" s="5" customFormat="1" x14ac:dyDescent="0.25">
      <c r="A951" s="22">
        <v>44811</v>
      </c>
      <c r="B951" s="23">
        <v>90111120</v>
      </c>
      <c r="C951" s="23" t="s">
        <v>407</v>
      </c>
      <c r="D951" s="23" t="s">
        <v>431</v>
      </c>
      <c r="E951" s="24">
        <v>81609.179999999993</v>
      </c>
    </row>
    <row r="952" spans="1:5" s="5" customFormat="1" x14ac:dyDescent="0.25">
      <c r="A952" s="22">
        <v>44811</v>
      </c>
      <c r="B952" s="23">
        <v>90110682</v>
      </c>
      <c r="C952" s="23" t="s">
        <v>407</v>
      </c>
      <c r="D952" s="23" t="s">
        <v>816</v>
      </c>
      <c r="E952" s="24">
        <v>149316.87</v>
      </c>
    </row>
    <row r="953" spans="1:5" s="5" customFormat="1" x14ac:dyDescent="0.25">
      <c r="A953" s="22">
        <v>44833</v>
      </c>
      <c r="B953" s="23">
        <v>90111545</v>
      </c>
      <c r="C953" s="23" t="s">
        <v>407</v>
      </c>
      <c r="D953" s="23" t="s">
        <v>817</v>
      </c>
      <c r="E953" s="24">
        <v>120094.36</v>
      </c>
    </row>
    <row r="954" spans="1:5" s="5" customFormat="1" x14ac:dyDescent="0.25">
      <c r="A954" s="22">
        <v>44833</v>
      </c>
      <c r="B954" s="23">
        <v>90111546</v>
      </c>
      <c r="C954" s="23" t="s">
        <v>407</v>
      </c>
      <c r="D954" s="23" t="s">
        <v>747</v>
      </c>
      <c r="E954" s="24">
        <v>152794.32999999999</v>
      </c>
    </row>
    <row r="955" spans="1:5" s="5" customFormat="1" x14ac:dyDescent="0.25">
      <c r="A955" s="22">
        <v>44833</v>
      </c>
      <c r="B955" s="23">
        <v>90111544</v>
      </c>
      <c r="C955" s="23" t="s">
        <v>407</v>
      </c>
      <c r="D955" s="23" t="s">
        <v>818</v>
      </c>
      <c r="E955" s="24">
        <v>142509.07</v>
      </c>
    </row>
    <row r="956" spans="1:5" s="5" customFormat="1" x14ac:dyDescent="0.25">
      <c r="A956" s="22">
        <v>44833</v>
      </c>
      <c r="B956" s="23">
        <v>90112116</v>
      </c>
      <c r="C956" s="23" t="s">
        <v>407</v>
      </c>
      <c r="D956" s="23" t="s">
        <v>819</v>
      </c>
      <c r="E956" s="24">
        <v>61089.64</v>
      </c>
    </row>
    <row r="957" spans="1:5" s="5" customFormat="1" x14ac:dyDescent="0.25">
      <c r="A957" s="22">
        <v>44833</v>
      </c>
      <c r="B957" s="23">
        <v>90112114</v>
      </c>
      <c r="C957" s="23" t="s">
        <v>407</v>
      </c>
      <c r="D957" s="23" t="s">
        <v>819</v>
      </c>
      <c r="E957" s="24">
        <v>112067.9</v>
      </c>
    </row>
    <row r="958" spans="1:5" s="5" customFormat="1" x14ac:dyDescent="0.25">
      <c r="A958" s="22">
        <v>44833</v>
      </c>
      <c r="B958" s="23">
        <v>90112115</v>
      </c>
      <c r="C958" s="23" t="s">
        <v>407</v>
      </c>
      <c r="D958" s="23" t="s">
        <v>819</v>
      </c>
      <c r="E958" s="24">
        <v>144884.22</v>
      </c>
    </row>
    <row r="959" spans="1:5" s="7" customFormat="1" x14ac:dyDescent="0.25">
      <c r="A959" s="22">
        <v>44630</v>
      </c>
      <c r="B959" s="23">
        <v>99</v>
      </c>
      <c r="C959" s="23" t="s">
        <v>429</v>
      </c>
      <c r="D959" s="23" t="s">
        <v>430</v>
      </c>
      <c r="E959" s="24">
        <v>113280</v>
      </c>
    </row>
    <row r="960" spans="1:5" s="5" customFormat="1" x14ac:dyDescent="0.25">
      <c r="A960" s="22">
        <v>44671</v>
      </c>
      <c r="B960" s="23">
        <v>110</v>
      </c>
      <c r="C960" s="23" t="s">
        <v>429</v>
      </c>
      <c r="D960" s="23" t="s">
        <v>430</v>
      </c>
      <c r="E960" s="24">
        <v>77000</v>
      </c>
    </row>
    <row r="961" spans="1:5" s="5" customFormat="1" x14ac:dyDescent="0.25">
      <c r="A961" s="22">
        <v>44706</v>
      </c>
      <c r="B961" s="23">
        <v>145</v>
      </c>
      <c r="C961" s="23" t="s">
        <v>429</v>
      </c>
      <c r="D961" s="23" t="s">
        <v>24</v>
      </c>
      <c r="E961" s="24">
        <v>103000</v>
      </c>
    </row>
    <row r="962" spans="1:5" s="5" customFormat="1" x14ac:dyDescent="0.25">
      <c r="A962" s="22">
        <v>44706</v>
      </c>
      <c r="B962" s="23">
        <v>148</v>
      </c>
      <c r="C962" s="23" t="s">
        <v>429</v>
      </c>
      <c r="D962" s="23" t="s">
        <v>24</v>
      </c>
      <c r="E962" s="24">
        <v>126500</v>
      </c>
    </row>
    <row r="963" spans="1:5" s="5" customFormat="1" x14ac:dyDescent="0.25">
      <c r="A963" s="22">
        <v>44720</v>
      </c>
      <c r="B963" s="23">
        <v>154</v>
      </c>
      <c r="C963" s="23" t="s">
        <v>429</v>
      </c>
      <c r="D963" s="23" t="s">
        <v>24</v>
      </c>
      <c r="E963" s="24">
        <v>133500</v>
      </c>
    </row>
    <row r="964" spans="1:5" s="5" customFormat="1" x14ac:dyDescent="0.25">
      <c r="A964" s="22">
        <v>44720</v>
      </c>
      <c r="B964" s="23">
        <v>158</v>
      </c>
      <c r="C964" s="23" t="s">
        <v>429</v>
      </c>
      <c r="D964" s="23" t="s">
        <v>24</v>
      </c>
      <c r="E964" s="24">
        <v>132500</v>
      </c>
    </row>
    <row r="965" spans="1:5" s="5" customFormat="1" x14ac:dyDescent="0.25">
      <c r="A965" s="22">
        <v>44742</v>
      </c>
      <c r="B965" s="23">
        <v>164</v>
      </c>
      <c r="C965" s="23" t="s">
        <v>429</v>
      </c>
      <c r="D965" s="23" t="s">
        <v>24</v>
      </c>
      <c r="E965" s="24">
        <v>137500</v>
      </c>
    </row>
    <row r="966" spans="1:5" s="5" customFormat="1" x14ac:dyDescent="0.25">
      <c r="A966" s="22">
        <v>44742</v>
      </c>
      <c r="B966" s="23">
        <v>170</v>
      </c>
      <c r="C966" s="23" t="s">
        <v>429</v>
      </c>
      <c r="D966" s="23" t="s">
        <v>24</v>
      </c>
      <c r="E966" s="24">
        <v>130000</v>
      </c>
    </row>
    <row r="967" spans="1:5" s="5" customFormat="1" x14ac:dyDescent="0.25">
      <c r="A967" s="22">
        <v>44771</v>
      </c>
      <c r="B967" s="23">
        <v>185</v>
      </c>
      <c r="C967" s="23" t="s">
        <v>429</v>
      </c>
      <c r="D967" s="23" t="s">
        <v>431</v>
      </c>
      <c r="E967" s="24">
        <v>65000</v>
      </c>
    </row>
    <row r="968" spans="1:5" s="5" customFormat="1" x14ac:dyDescent="0.25">
      <c r="A968" s="22">
        <v>44783</v>
      </c>
      <c r="B968" s="23">
        <v>187</v>
      </c>
      <c r="C968" s="23" t="s">
        <v>429</v>
      </c>
      <c r="D968" s="23" t="s">
        <v>431</v>
      </c>
      <c r="E968" s="24">
        <v>65000</v>
      </c>
    </row>
    <row r="969" spans="1:5" s="5" customFormat="1" x14ac:dyDescent="0.25">
      <c r="A969" s="22">
        <v>43595</v>
      </c>
      <c r="B969" s="23">
        <v>882</v>
      </c>
      <c r="C969" s="23" t="s">
        <v>411</v>
      </c>
      <c r="D969" s="23" t="s">
        <v>412</v>
      </c>
      <c r="E969" s="24">
        <v>161700</v>
      </c>
    </row>
    <row r="970" spans="1:5" s="5" customFormat="1" x14ac:dyDescent="0.25">
      <c r="A970" s="22">
        <v>43606</v>
      </c>
      <c r="B970" s="23">
        <v>922</v>
      </c>
      <c r="C970" s="23" t="s">
        <v>411</v>
      </c>
      <c r="D970" s="23" t="s">
        <v>412</v>
      </c>
      <c r="E970" s="24">
        <v>134750</v>
      </c>
    </row>
    <row r="971" spans="1:5" s="5" customFormat="1" x14ac:dyDescent="0.25">
      <c r="A971" s="22">
        <v>43623</v>
      </c>
      <c r="B971" s="23">
        <v>1012</v>
      </c>
      <c r="C971" s="23" t="s">
        <v>411</v>
      </c>
      <c r="D971" s="23" t="s">
        <v>413</v>
      </c>
      <c r="E971" s="24">
        <v>134750</v>
      </c>
    </row>
    <row r="972" spans="1:5" s="5" customFormat="1" x14ac:dyDescent="0.25">
      <c r="A972" s="22">
        <v>43635</v>
      </c>
      <c r="B972" s="23">
        <v>1054</v>
      </c>
      <c r="C972" s="23" t="s">
        <v>411</v>
      </c>
      <c r="D972" s="23" t="s">
        <v>413</v>
      </c>
      <c r="E972" s="24">
        <v>134750</v>
      </c>
    </row>
    <row r="973" spans="1:5" s="5" customFormat="1" x14ac:dyDescent="0.25">
      <c r="A973" s="22">
        <v>43733</v>
      </c>
      <c r="B973" s="23">
        <v>1444</v>
      </c>
      <c r="C973" s="23" t="s">
        <v>411</v>
      </c>
      <c r="D973" s="23" t="s">
        <v>413</v>
      </c>
      <c r="E973" s="24">
        <v>134750</v>
      </c>
    </row>
    <row r="974" spans="1:5" s="7" customFormat="1" x14ac:dyDescent="0.25">
      <c r="A974" s="22">
        <v>44305</v>
      </c>
      <c r="B974" s="23">
        <v>17673</v>
      </c>
      <c r="C974" s="23" t="s">
        <v>418</v>
      </c>
      <c r="D974" s="23" t="s">
        <v>419</v>
      </c>
      <c r="E974" s="24">
        <v>30000</v>
      </c>
    </row>
    <row r="975" spans="1:5" s="5" customFormat="1" x14ac:dyDescent="0.25">
      <c r="A975" s="22">
        <v>44335</v>
      </c>
      <c r="B975" s="23">
        <v>17842</v>
      </c>
      <c r="C975" s="23" t="s">
        <v>418</v>
      </c>
      <c r="D975" s="23" t="s">
        <v>419</v>
      </c>
      <c r="E975" s="24">
        <v>74000</v>
      </c>
    </row>
    <row r="976" spans="1:5" s="7" customFormat="1" x14ac:dyDescent="0.25">
      <c r="A976" s="22">
        <v>44336</v>
      </c>
      <c r="B976" s="23">
        <v>17860</v>
      </c>
      <c r="C976" s="23" t="s">
        <v>418</v>
      </c>
      <c r="D976" s="23" t="s">
        <v>388</v>
      </c>
      <c r="E976" s="24">
        <v>37000</v>
      </c>
    </row>
    <row r="977" spans="1:5" s="5" customFormat="1" x14ac:dyDescent="0.25">
      <c r="A977" s="22">
        <v>44351</v>
      </c>
      <c r="B977" s="23">
        <v>17794</v>
      </c>
      <c r="C977" s="23" t="s">
        <v>418</v>
      </c>
      <c r="D977" s="23" t="s">
        <v>420</v>
      </c>
      <c r="E977" s="24">
        <v>36462</v>
      </c>
    </row>
    <row r="978" spans="1:5" s="7" customFormat="1" x14ac:dyDescent="0.25">
      <c r="A978" s="22">
        <v>44358</v>
      </c>
      <c r="B978" s="23">
        <v>18024</v>
      </c>
      <c r="C978" s="23" t="s">
        <v>418</v>
      </c>
      <c r="D978" s="23" t="s">
        <v>51</v>
      </c>
      <c r="E978" s="24">
        <v>81550</v>
      </c>
    </row>
    <row r="979" spans="1:5" s="5" customFormat="1" x14ac:dyDescent="0.25">
      <c r="A979" s="22">
        <v>44384</v>
      </c>
      <c r="B979" s="23">
        <v>18165</v>
      </c>
      <c r="C979" s="23" t="s">
        <v>418</v>
      </c>
      <c r="D979" s="23" t="s">
        <v>51</v>
      </c>
      <c r="E979" s="24">
        <v>60770</v>
      </c>
    </row>
    <row r="980" spans="1:5" s="7" customFormat="1" x14ac:dyDescent="0.25">
      <c r="A980" s="22">
        <v>44421</v>
      </c>
      <c r="B980" s="23">
        <v>18426</v>
      </c>
      <c r="C980" s="23" t="s">
        <v>418</v>
      </c>
      <c r="D980" s="23" t="s">
        <v>421</v>
      </c>
      <c r="E980" s="24">
        <v>3800</v>
      </c>
    </row>
    <row r="981" spans="1:5" s="5" customFormat="1" x14ac:dyDescent="0.25">
      <c r="A981" s="22">
        <v>44456</v>
      </c>
      <c r="B981" s="23">
        <v>18723</v>
      </c>
      <c r="C981" s="23" t="s">
        <v>418</v>
      </c>
      <c r="D981" s="23" t="s">
        <v>422</v>
      </c>
      <c r="E981" s="24">
        <v>74000</v>
      </c>
    </row>
    <row r="982" spans="1:5" s="5" customFormat="1" x14ac:dyDescent="0.25">
      <c r="A982" s="22">
        <v>44462</v>
      </c>
      <c r="B982" s="23">
        <v>18720</v>
      </c>
      <c r="C982" s="23" t="s">
        <v>418</v>
      </c>
      <c r="D982" s="23" t="s">
        <v>422</v>
      </c>
      <c r="E982" s="24">
        <v>26432</v>
      </c>
    </row>
    <row r="983" spans="1:5" s="5" customFormat="1" x14ac:dyDescent="0.25">
      <c r="A983" s="22">
        <v>44467</v>
      </c>
      <c r="B983" s="23">
        <v>18752</v>
      </c>
      <c r="C983" s="23" t="s">
        <v>418</v>
      </c>
      <c r="D983" s="23" t="s">
        <v>91</v>
      </c>
      <c r="E983" s="24">
        <v>17700</v>
      </c>
    </row>
    <row r="984" spans="1:5" s="7" customFormat="1" x14ac:dyDescent="0.25">
      <c r="A984" s="22">
        <v>44467</v>
      </c>
      <c r="B984" s="23">
        <v>18764</v>
      </c>
      <c r="C984" s="23" t="s">
        <v>418</v>
      </c>
      <c r="D984" s="23" t="s">
        <v>423</v>
      </c>
      <c r="E984" s="24">
        <v>74000</v>
      </c>
    </row>
    <row r="985" spans="1:5" s="5" customFormat="1" x14ac:dyDescent="0.25">
      <c r="A985" s="22">
        <v>44473</v>
      </c>
      <c r="B985" s="23">
        <v>18818</v>
      </c>
      <c r="C985" s="23" t="s">
        <v>418</v>
      </c>
      <c r="D985" s="23" t="s">
        <v>423</v>
      </c>
      <c r="E985" s="24">
        <v>100300</v>
      </c>
    </row>
    <row r="986" spans="1:5" s="5" customFormat="1" x14ac:dyDescent="0.25">
      <c r="A986" s="22">
        <v>44482</v>
      </c>
      <c r="B986" s="23">
        <v>18921</v>
      </c>
      <c r="C986" s="23" t="s">
        <v>418</v>
      </c>
      <c r="D986" s="23" t="s">
        <v>424</v>
      </c>
      <c r="E986" s="24">
        <v>117500</v>
      </c>
    </row>
    <row r="987" spans="1:5" s="5" customFormat="1" x14ac:dyDescent="0.25">
      <c r="A987" s="22">
        <v>43999</v>
      </c>
      <c r="B987" s="23">
        <v>3</v>
      </c>
      <c r="C987" s="23" t="s">
        <v>414</v>
      </c>
      <c r="D987" s="23" t="s">
        <v>415</v>
      </c>
      <c r="E987" s="24">
        <v>33895.5</v>
      </c>
    </row>
    <row r="988" spans="1:5" s="5" customFormat="1" x14ac:dyDescent="0.25">
      <c r="A988" s="22">
        <v>43999</v>
      </c>
      <c r="B988" s="23">
        <v>5</v>
      </c>
      <c r="C988" s="23" t="s">
        <v>414</v>
      </c>
      <c r="D988" s="23" t="s">
        <v>415</v>
      </c>
      <c r="E988" s="24">
        <v>10030</v>
      </c>
    </row>
    <row r="989" spans="1:5" s="5" customFormat="1" x14ac:dyDescent="0.25">
      <c r="A989" s="22">
        <v>44021</v>
      </c>
      <c r="B989" s="23">
        <v>7</v>
      </c>
      <c r="C989" s="23" t="s">
        <v>414</v>
      </c>
      <c r="D989" s="23" t="s">
        <v>416</v>
      </c>
      <c r="E989" s="24">
        <v>42480</v>
      </c>
    </row>
    <row r="990" spans="1:5" s="7" customFormat="1" x14ac:dyDescent="0.25">
      <c r="A990" s="22">
        <v>44022</v>
      </c>
      <c r="B990" s="23">
        <v>8</v>
      </c>
      <c r="C990" s="23" t="s">
        <v>414</v>
      </c>
      <c r="D990" s="23" t="s">
        <v>417</v>
      </c>
      <c r="E990" s="24">
        <v>16756</v>
      </c>
    </row>
    <row r="991" spans="1:5" s="5" customFormat="1" x14ac:dyDescent="0.25">
      <c r="A991" s="22">
        <v>44032</v>
      </c>
      <c r="B991" s="23">
        <v>9</v>
      </c>
      <c r="C991" s="23" t="s">
        <v>414</v>
      </c>
      <c r="D991" s="23" t="s">
        <v>416</v>
      </c>
      <c r="E991" s="24">
        <v>52835.68</v>
      </c>
    </row>
    <row r="992" spans="1:5" s="5" customFormat="1" x14ac:dyDescent="0.25">
      <c r="A992" s="22">
        <v>42524</v>
      </c>
      <c r="B992" s="23">
        <v>17059</v>
      </c>
      <c r="C992" s="23" t="s">
        <v>410</v>
      </c>
      <c r="D992" s="23"/>
      <c r="E992" s="24">
        <v>140000</v>
      </c>
    </row>
    <row r="993" spans="1:5" s="5" customFormat="1" x14ac:dyDescent="0.25">
      <c r="A993" s="22">
        <v>44474</v>
      </c>
      <c r="B993" s="23">
        <v>175</v>
      </c>
      <c r="C993" s="23" t="s">
        <v>408</v>
      </c>
      <c r="D993" s="23" t="s">
        <v>409</v>
      </c>
      <c r="E993" s="24">
        <v>47200</v>
      </c>
    </row>
    <row r="994" spans="1:5" s="5" customFormat="1" x14ac:dyDescent="0.25">
      <c r="A994" s="22">
        <v>44538</v>
      </c>
      <c r="B994" s="23">
        <v>177</v>
      </c>
      <c r="C994" s="23" t="s">
        <v>408</v>
      </c>
      <c r="D994" s="23" t="s">
        <v>409</v>
      </c>
      <c r="E994" s="24">
        <v>47200</v>
      </c>
    </row>
    <row r="995" spans="1:5" s="7" customFormat="1" x14ac:dyDescent="0.25">
      <c r="A995" s="22">
        <v>44563</v>
      </c>
      <c r="B995" s="23">
        <v>176</v>
      </c>
      <c r="C995" s="23" t="s">
        <v>408</v>
      </c>
      <c r="D995" s="23" t="s">
        <v>409</v>
      </c>
      <c r="E995" s="24">
        <v>47200</v>
      </c>
    </row>
    <row r="996" spans="1:5" s="7" customFormat="1" x14ac:dyDescent="0.25">
      <c r="A996" s="22">
        <v>44566</v>
      </c>
      <c r="B996" s="23">
        <v>178</v>
      </c>
      <c r="C996" s="23" t="s">
        <v>408</v>
      </c>
      <c r="D996" s="23" t="s">
        <v>409</v>
      </c>
      <c r="E996" s="24">
        <v>47200</v>
      </c>
    </row>
    <row r="997" spans="1:5" s="7" customFormat="1" x14ac:dyDescent="0.25">
      <c r="A997" s="22">
        <v>44599</v>
      </c>
      <c r="B997" s="23">
        <v>186</v>
      </c>
      <c r="C997" s="23" t="s">
        <v>408</v>
      </c>
      <c r="D997" s="23" t="s">
        <v>409</v>
      </c>
      <c r="E997" s="24">
        <v>47200</v>
      </c>
    </row>
    <row r="998" spans="1:5" s="7" customFormat="1" x14ac:dyDescent="0.25">
      <c r="A998" s="22">
        <v>44630</v>
      </c>
      <c r="B998" s="23">
        <v>187</v>
      </c>
      <c r="C998" s="23" t="s">
        <v>408</v>
      </c>
      <c r="D998" s="23" t="s">
        <v>409</v>
      </c>
      <c r="E998" s="24">
        <v>47200</v>
      </c>
    </row>
    <row r="999" spans="1:5" s="7" customFormat="1" x14ac:dyDescent="0.25">
      <c r="A999" s="22">
        <v>44663</v>
      </c>
      <c r="B999" s="23">
        <v>188</v>
      </c>
      <c r="C999" s="23" t="s">
        <v>408</v>
      </c>
      <c r="D999" s="23" t="s">
        <v>409</v>
      </c>
      <c r="E999" s="24">
        <v>47200</v>
      </c>
    </row>
    <row r="1000" spans="1:5" s="7" customFormat="1" x14ac:dyDescent="0.25">
      <c r="A1000" s="22">
        <v>44687</v>
      </c>
      <c r="B1000" s="23">
        <v>189</v>
      </c>
      <c r="C1000" s="23" t="s">
        <v>408</v>
      </c>
      <c r="D1000" s="23" t="s">
        <v>409</v>
      </c>
      <c r="E1000" s="24">
        <v>47200</v>
      </c>
    </row>
    <row r="1001" spans="1:5" s="7" customFormat="1" x14ac:dyDescent="0.25">
      <c r="A1001" s="22">
        <v>44720</v>
      </c>
      <c r="B1001" s="23">
        <v>190</v>
      </c>
      <c r="C1001" s="23" t="s">
        <v>408</v>
      </c>
      <c r="D1001" s="23" t="s">
        <v>409</v>
      </c>
      <c r="E1001" s="24">
        <v>47200</v>
      </c>
    </row>
    <row r="1002" spans="1:5" s="7" customFormat="1" x14ac:dyDescent="0.25">
      <c r="A1002" s="22">
        <v>44781</v>
      </c>
      <c r="B1002" s="23">
        <v>192</v>
      </c>
      <c r="C1002" s="23" t="s">
        <v>408</v>
      </c>
      <c r="D1002" s="23" t="s">
        <v>409</v>
      </c>
      <c r="E1002" s="24">
        <v>47200</v>
      </c>
    </row>
    <row r="1003" spans="1:5" s="7" customFormat="1" x14ac:dyDescent="0.25">
      <c r="A1003" s="22">
        <v>44802</v>
      </c>
      <c r="B1003" s="23">
        <v>191</v>
      </c>
      <c r="C1003" s="23" t="s">
        <v>408</v>
      </c>
      <c r="D1003" s="23" t="s">
        <v>409</v>
      </c>
      <c r="E1003" s="24">
        <v>47200</v>
      </c>
    </row>
    <row r="1004" spans="1:5" s="7" customFormat="1" x14ac:dyDescent="0.25">
      <c r="A1004" s="22">
        <v>44473</v>
      </c>
      <c r="B1004" s="23">
        <v>3293</v>
      </c>
      <c r="C1004" s="23" t="s">
        <v>425</v>
      </c>
      <c r="D1004" s="23" t="s">
        <v>426</v>
      </c>
      <c r="E1004" s="24">
        <v>74000</v>
      </c>
    </row>
    <row r="1005" spans="1:5" s="7" customFormat="1" x14ac:dyDescent="0.25">
      <c r="A1005" s="22">
        <v>44481</v>
      </c>
      <c r="B1005" s="23">
        <v>3339</v>
      </c>
      <c r="C1005" s="23" t="s">
        <v>425</v>
      </c>
      <c r="D1005" s="23"/>
      <c r="E1005" s="24">
        <v>69426.399999999994</v>
      </c>
    </row>
    <row r="1006" spans="1:5" s="5" customFormat="1" x14ac:dyDescent="0.25">
      <c r="A1006" s="22">
        <v>44519</v>
      </c>
      <c r="B1006" s="23">
        <v>3510</v>
      </c>
      <c r="C1006" s="23" t="s">
        <v>425</v>
      </c>
      <c r="D1006" s="23" t="s">
        <v>427</v>
      </c>
      <c r="E1006" s="24">
        <v>25000</v>
      </c>
    </row>
    <row r="1007" spans="1:5" s="7" customFormat="1" x14ac:dyDescent="0.25">
      <c r="A1007" s="22">
        <v>44529</v>
      </c>
      <c r="B1007" s="23">
        <v>3502</v>
      </c>
      <c r="C1007" s="23" t="s">
        <v>425</v>
      </c>
      <c r="D1007" s="23" t="s">
        <v>428</v>
      </c>
      <c r="E1007" s="24">
        <v>42480</v>
      </c>
    </row>
    <row r="1008" spans="1:5" s="7" customFormat="1" x14ac:dyDescent="0.25">
      <c r="A1008" s="22">
        <v>44550</v>
      </c>
      <c r="B1008" s="23">
        <v>3589</v>
      </c>
      <c r="C1008" s="23" t="s">
        <v>425</v>
      </c>
      <c r="D1008" s="23" t="s">
        <v>96</v>
      </c>
      <c r="E1008" s="24">
        <v>43365</v>
      </c>
    </row>
    <row r="1009" spans="1:5" s="7" customFormat="1" x14ac:dyDescent="0.25">
      <c r="A1009" s="22">
        <v>44753</v>
      </c>
      <c r="B1009" s="23">
        <v>4214</v>
      </c>
      <c r="C1009" s="23" t="s">
        <v>425</v>
      </c>
      <c r="D1009" s="23" t="s">
        <v>23</v>
      </c>
      <c r="E1009" s="24">
        <v>64000</v>
      </c>
    </row>
    <row r="1010" spans="1:5" s="7" customFormat="1" x14ac:dyDescent="0.25">
      <c r="A1010" s="22">
        <v>44754</v>
      </c>
      <c r="B1010" s="23">
        <v>4218</v>
      </c>
      <c r="C1010" s="23" t="s">
        <v>425</v>
      </c>
      <c r="D1010" s="23" t="s">
        <v>23</v>
      </c>
      <c r="E1010" s="24">
        <v>67765.039999999994</v>
      </c>
    </row>
    <row r="1011" spans="1:5" s="7" customFormat="1" x14ac:dyDescent="0.25">
      <c r="A1011" s="22">
        <v>44761</v>
      </c>
      <c r="B1011" s="23">
        <v>4242</v>
      </c>
      <c r="C1011" s="23" t="s">
        <v>425</v>
      </c>
      <c r="D1011" s="23" t="s">
        <v>23</v>
      </c>
      <c r="E1011" s="24">
        <v>29742</v>
      </c>
    </row>
    <row r="1012" spans="1:5" s="7" customFormat="1" x14ac:dyDescent="0.25">
      <c r="A1012" s="22">
        <v>44783</v>
      </c>
      <c r="B1012" s="23">
        <v>4328</v>
      </c>
      <c r="C1012" s="23" t="s">
        <v>425</v>
      </c>
      <c r="D1012" s="23" t="s">
        <v>23</v>
      </c>
      <c r="E1012" s="24">
        <v>35100</v>
      </c>
    </row>
    <row r="1013" spans="1:5" s="7" customFormat="1" x14ac:dyDescent="0.25">
      <c r="A1013" s="22">
        <v>44236</v>
      </c>
      <c r="B1013" s="23">
        <v>73</v>
      </c>
      <c r="C1013" s="23" t="s">
        <v>432</v>
      </c>
      <c r="D1013" s="23" t="s">
        <v>434</v>
      </c>
      <c r="E1013" s="24">
        <v>86170</v>
      </c>
    </row>
    <row r="1014" spans="1:5" s="7" customFormat="1" x14ac:dyDescent="0.25">
      <c r="A1014" s="22">
        <v>44410</v>
      </c>
      <c r="B1014" s="23">
        <v>64</v>
      </c>
      <c r="C1014" s="23" t="s">
        <v>432</v>
      </c>
      <c r="D1014" s="23" t="s">
        <v>433</v>
      </c>
      <c r="E1014" s="24">
        <v>89347.5</v>
      </c>
    </row>
    <row r="1015" spans="1:5" s="7" customFormat="1" x14ac:dyDescent="0.25">
      <c r="A1015" s="22">
        <v>44448</v>
      </c>
      <c r="B1015" s="23">
        <v>75</v>
      </c>
      <c r="C1015" s="23" t="s">
        <v>432</v>
      </c>
      <c r="D1015" s="23" t="s">
        <v>435</v>
      </c>
      <c r="E1015" s="24">
        <v>72960</v>
      </c>
    </row>
    <row r="1016" spans="1:5" s="7" customFormat="1" x14ac:dyDescent="0.25">
      <c r="A1016" s="22">
        <v>44448</v>
      </c>
      <c r="B1016" s="23">
        <v>77</v>
      </c>
      <c r="C1016" s="23" t="s">
        <v>432</v>
      </c>
      <c r="D1016" s="23" t="s">
        <v>436</v>
      </c>
      <c r="E1016" s="24">
        <v>27453.599999999999</v>
      </c>
    </row>
    <row r="1017" spans="1:5" s="7" customFormat="1" x14ac:dyDescent="0.25">
      <c r="A1017" s="22">
        <v>44538</v>
      </c>
      <c r="B1017" s="23">
        <v>91</v>
      </c>
      <c r="C1017" s="23" t="s">
        <v>432</v>
      </c>
      <c r="D1017" s="23" t="s">
        <v>438</v>
      </c>
      <c r="E1017" s="24">
        <v>32016</v>
      </c>
    </row>
    <row r="1018" spans="1:5" s="7" customFormat="1" x14ac:dyDescent="0.25">
      <c r="A1018" s="22">
        <v>44538</v>
      </c>
      <c r="B1018" s="23">
        <v>93</v>
      </c>
      <c r="C1018" s="23" t="s">
        <v>432</v>
      </c>
      <c r="D1018" s="23" t="s">
        <v>120</v>
      </c>
      <c r="E1018" s="24">
        <v>43200</v>
      </c>
    </row>
    <row r="1019" spans="1:5" s="7" customFormat="1" x14ac:dyDescent="0.25">
      <c r="A1019" s="22">
        <v>44538</v>
      </c>
      <c r="B1019" s="23">
        <v>94</v>
      </c>
      <c r="C1019" s="23" t="s">
        <v>432</v>
      </c>
      <c r="D1019" s="23" t="s">
        <v>437</v>
      </c>
      <c r="E1019" s="24">
        <v>36000</v>
      </c>
    </row>
    <row r="1020" spans="1:5" s="7" customFormat="1" x14ac:dyDescent="0.25">
      <c r="A1020" s="22">
        <v>44539</v>
      </c>
      <c r="B1020" s="23">
        <v>95</v>
      </c>
      <c r="C1020" s="23" t="s">
        <v>432</v>
      </c>
      <c r="D1020" s="23" t="s">
        <v>439</v>
      </c>
      <c r="E1020" s="24">
        <v>57600</v>
      </c>
    </row>
    <row r="1021" spans="1:5" s="7" customFormat="1" x14ac:dyDescent="0.25">
      <c r="A1021" s="22">
        <v>44550</v>
      </c>
      <c r="B1021" s="23">
        <v>97</v>
      </c>
      <c r="C1021" s="23" t="s">
        <v>432</v>
      </c>
      <c r="D1021" s="23" t="s">
        <v>120</v>
      </c>
      <c r="E1021" s="24">
        <v>60000</v>
      </c>
    </row>
    <row r="1022" spans="1:5" s="7" customFormat="1" x14ac:dyDescent="0.25">
      <c r="A1022" s="22">
        <v>44566</v>
      </c>
      <c r="B1022" s="23">
        <v>100</v>
      </c>
      <c r="C1022" s="23" t="s">
        <v>432</v>
      </c>
      <c r="D1022" s="23" t="s">
        <v>91</v>
      </c>
      <c r="E1022" s="24">
        <v>37500</v>
      </c>
    </row>
    <row r="1023" spans="1:5" s="7" customFormat="1" x14ac:dyDescent="0.25">
      <c r="A1023" s="22">
        <v>44566</v>
      </c>
      <c r="B1023" s="23">
        <v>102</v>
      </c>
      <c r="C1023" s="23" t="s">
        <v>432</v>
      </c>
      <c r="D1023" s="23" t="s">
        <v>91</v>
      </c>
      <c r="E1023" s="24">
        <v>52500</v>
      </c>
    </row>
    <row r="1024" spans="1:5" s="5" customFormat="1" x14ac:dyDescent="0.25">
      <c r="A1024" s="22">
        <v>44707</v>
      </c>
      <c r="B1024" s="23">
        <v>127</v>
      </c>
      <c r="C1024" s="23" t="s">
        <v>432</v>
      </c>
      <c r="D1024" s="23" t="s">
        <v>24</v>
      </c>
      <c r="E1024" s="24">
        <v>78720</v>
      </c>
    </row>
    <row r="1025" spans="1:5" s="5" customFormat="1" x14ac:dyDescent="0.25">
      <c r="A1025" s="22">
        <v>44720</v>
      </c>
      <c r="B1025" s="23">
        <v>132</v>
      </c>
      <c r="C1025" s="23" t="s">
        <v>432</v>
      </c>
      <c r="D1025" s="23" t="s">
        <v>24</v>
      </c>
      <c r="E1025" s="24">
        <v>76904</v>
      </c>
    </row>
    <row r="1026" spans="1:5" s="5" customFormat="1" x14ac:dyDescent="0.25">
      <c r="A1026" s="22">
        <v>44722</v>
      </c>
      <c r="B1026" s="23">
        <v>119</v>
      </c>
      <c r="C1026" s="23" t="s">
        <v>432</v>
      </c>
      <c r="D1026" s="23" t="s">
        <v>24</v>
      </c>
      <c r="E1026" s="24">
        <v>113520</v>
      </c>
    </row>
    <row r="1027" spans="1:5" s="5" customFormat="1" x14ac:dyDescent="0.25">
      <c r="A1027" s="22">
        <v>44734</v>
      </c>
      <c r="B1027" s="23">
        <v>136</v>
      </c>
      <c r="C1027" s="23" t="s">
        <v>432</v>
      </c>
      <c r="D1027" s="23" t="s">
        <v>23</v>
      </c>
      <c r="E1027" s="24">
        <v>42424</v>
      </c>
    </row>
    <row r="1028" spans="1:5" s="5" customFormat="1" x14ac:dyDescent="0.25">
      <c r="A1028" s="22">
        <v>44734</v>
      </c>
      <c r="B1028" s="23">
        <v>137</v>
      </c>
      <c r="C1028" s="23" t="s">
        <v>432</v>
      </c>
      <c r="D1028" s="23" t="s">
        <v>24</v>
      </c>
      <c r="E1028" s="24">
        <v>99060</v>
      </c>
    </row>
    <row r="1029" spans="1:5" s="5" customFormat="1" x14ac:dyDescent="0.25">
      <c r="A1029" s="22">
        <v>44742</v>
      </c>
      <c r="B1029" s="23">
        <v>140</v>
      </c>
      <c r="C1029" s="23" t="s">
        <v>432</v>
      </c>
      <c r="D1029" s="23" t="s">
        <v>24</v>
      </c>
      <c r="E1029" s="24">
        <v>68400</v>
      </c>
    </row>
    <row r="1030" spans="1:5" s="5" customFormat="1" x14ac:dyDescent="0.25">
      <c r="A1030" s="22">
        <v>44742</v>
      </c>
      <c r="B1030" s="23">
        <v>142</v>
      </c>
      <c r="C1030" s="23" t="s">
        <v>432</v>
      </c>
      <c r="D1030" s="23" t="s">
        <v>25</v>
      </c>
      <c r="E1030" s="24">
        <v>91500</v>
      </c>
    </row>
    <row r="1031" spans="1:5" s="5" customFormat="1" x14ac:dyDescent="0.25">
      <c r="A1031" s="22">
        <v>44756</v>
      </c>
      <c r="B1031" s="23">
        <v>144</v>
      </c>
      <c r="C1031" s="23" t="s">
        <v>432</v>
      </c>
      <c r="D1031" s="23" t="s">
        <v>25</v>
      </c>
      <c r="E1031" s="24">
        <v>68400</v>
      </c>
    </row>
    <row r="1032" spans="1:5" s="5" customFormat="1" x14ac:dyDescent="0.25">
      <c r="A1032" s="22">
        <v>44761</v>
      </c>
      <c r="B1032" s="23">
        <v>145</v>
      </c>
      <c r="C1032" s="23" t="s">
        <v>432</v>
      </c>
      <c r="D1032" s="23" t="s">
        <v>25</v>
      </c>
      <c r="E1032" s="24">
        <v>107352</v>
      </c>
    </row>
    <row r="1033" spans="1:5" s="5" customFormat="1" x14ac:dyDescent="0.25">
      <c r="A1033" s="22">
        <v>44768</v>
      </c>
      <c r="B1033" s="23">
        <v>148</v>
      </c>
      <c r="C1033" s="23" t="s">
        <v>432</v>
      </c>
      <c r="D1033" s="23" t="s">
        <v>25</v>
      </c>
      <c r="E1033" s="24">
        <v>79840</v>
      </c>
    </row>
    <row r="1034" spans="1:5" s="5" customFormat="1" x14ac:dyDescent="0.25">
      <c r="A1034" s="22">
        <v>44783</v>
      </c>
      <c r="B1034" s="23">
        <v>151</v>
      </c>
      <c r="C1034" s="23" t="s">
        <v>432</v>
      </c>
      <c r="D1034" s="23" t="s">
        <v>25</v>
      </c>
      <c r="E1034" s="24">
        <v>103000</v>
      </c>
    </row>
    <row r="1035" spans="1:5" s="5" customFormat="1" x14ac:dyDescent="0.25">
      <c r="A1035" s="22">
        <v>44783</v>
      </c>
      <c r="B1035" s="23">
        <v>152</v>
      </c>
      <c r="C1035" s="23" t="s">
        <v>432</v>
      </c>
      <c r="D1035" s="23" t="s">
        <v>25</v>
      </c>
      <c r="E1035" s="24">
        <v>89250</v>
      </c>
    </row>
    <row r="1036" spans="1:5" s="5" customFormat="1" x14ac:dyDescent="0.25">
      <c r="A1036" s="22">
        <v>44783</v>
      </c>
      <c r="B1036" s="23">
        <v>153</v>
      </c>
      <c r="C1036" s="23" t="s">
        <v>432</v>
      </c>
      <c r="D1036" s="23" t="s">
        <v>25</v>
      </c>
      <c r="E1036" s="24">
        <v>164447</v>
      </c>
    </row>
    <row r="1037" spans="1:5" s="5" customFormat="1" x14ac:dyDescent="0.25">
      <c r="A1037" s="22">
        <v>44795</v>
      </c>
      <c r="B1037" s="23"/>
      <c r="C1037" s="23" t="s">
        <v>756</v>
      </c>
      <c r="D1037" s="23"/>
      <c r="E1037" s="24">
        <v>-17220</v>
      </c>
    </row>
    <row r="1038" spans="1:5" s="5" customFormat="1" x14ac:dyDescent="0.25">
      <c r="A1038" s="22">
        <v>44834</v>
      </c>
      <c r="B1038" s="23">
        <v>162</v>
      </c>
      <c r="C1038" s="23" t="s">
        <v>828</v>
      </c>
      <c r="D1038" s="23" t="s">
        <v>559</v>
      </c>
      <c r="E1038" s="24">
        <v>81195</v>
      </c>
    </row>
    <row r="1039" spans="1:5" s="5" customFormat="1" x14ac:dyDescent="0.25">
      <c r="A1039" s="22">
        <v>44456</v>
      </c>
      <c r="B1039" s="23">
        <v>41957</v>
      </c>
      <c r="C1039" s="23" t="s">
        <v>440</v>
      </c>
      <c r="D1039" s="23" t="s">
        <v>441</v>
      </c>
      <c r="E1039" s="24">
        <v>94000</v>
      </c>
    </row>
    <row r="1040" spans="1:5" s="5" customFormat="1" x14ac:dyDescent="0.25">
      <c r="A1040" s="22">
        <v>44491</v>
      </c>
      <c r="B1040" s="23">
        <v>43887</v>
      </c>
      <c r="C1040" s="23" t="s">
        <v>440</v>
      </c>
      <c r="D1040" s="23" t="s">
        <v>441</v>
      </c>
      <c r="E1040" s="24">
        <v>94000</v>
      </c>
    </row>
    <row r="1041" spans="1:5" s="5" customFormat="1" x14ac:dyDescent="0.25">
      <c r="A1041" s="22">
        <v>44557</v>
      </c>
      <c r="B1041" s="23">
        <v>48075</v>
      </c>
      <c r="C1041" s="23" t="s">
        <v>440</v>
      </c>
      <c r="D1041" s="23" t="s">
        <v>441</v>
      </c>
      <c r="E1041" s="24">
        <v>94000</v>
      </c>
    </row>
    <row r="1042" spans="1:5" s="5" customFormat="1" x14ac:dyDescent="0.25">
      <c r="A1042" s="22">
        <v>44081</v>
      </c>
      <c r="B1042" s="23">
        <v>312</v>
      </c>
      <c r="C1042" s="23" t="s">
        <v>442</v>
      </c>
      <c r="D1042" s="23" t="s">
        <v>171</v>
      </c>
      <c r="E1042" s="24">
        <v>81420</v>
      </c>
    </row>
    <row r="1043" spans="1:5" s="5" customFormat="1" x14ac:dyDescent="0.25">
      <c r="A1043" s="22">
        <v>44092</v>
      </c>
      <c r="B1043" s="23">
        <v>318</v>
      </c>
      <c r="C1043" s="23" t="s">
        <v>442</v>
      </c>
      <c r="D1043" s="23" t="s">
        <v>443</v>
      </c>
      <c r="E1043" s="24">
        <v>121245</v>
      </c>
    </row>
    <row r="1044" spans="1:5" s="5" customFormat="1" x14ac:dyDescent="0.25">
      <c r="A1044" s="22">
        <v>44102</v>
      </c>
      <c r="B1044" s="23">
        <v>323</v>
      </c>
      <c r="C1044" s="23" t="s">
        <v>442</v>
      </c>
      <c r="D1044" s="23" t="s">
        <v>444</v>
      </c>
      <c r="E1044" s="24">
        <v>65450</v>
      </c>
    </row>
    <row r="1045" spans="1:5" s="5" customFormat="1" x14ac:dyDescent="0.25">
      <c r="A1045" s="22">
        <v>44113</v>
      </c>
      <c r="B1045" s="23">
        <v>334</v>
      </c>
      <c r="C1045" s="23" t="s">
        <v>442</v>
      </c>
      <c r="D1045" s="23" t="s">
        <v>443</v>
      </c>
      <c r="E1045" s="24">
        <v>80830</v>
      </c>
    </row>
    <row r="1046" spans="1:5" s="5" customFormat="1" x14ac:dyDescent="0.25">
      <c r="A1046" s="22">
        <v>44720</v>
      </c>
      <c r="B1046" s="23">
        <v>86019</v>
      </c>
      <c r="C1046" s="23" t="s">
        <v>445</v>
      </c>
      <c r="D1046" s="23" t="s">
        <v>25</v>
      </c>
      <c r="E1046" s="24">
        <v>162482.5</v>
      </c>
    </row>
    <row r="1047" spans="1:5" s="5" customFormat="1" x14ac:dyDescent="0.25">
      <c r="A1047" s="22">
        <v>44720</v>
      </c>
      <c r="B1047" s="23">
        <v>86088</v>
      </c>
      <c r="C1047" s="23" t="s">
        <v>445</v>
      </c>
      <c r="D1047" s="23" t="s">
        <v>25</v>
      </c>
      <c r="E1047" s="24">
        <v>164405.07</v>
      </c>
    </row>
    <row r="1048" spans="1:5" s="5" customFormat="1" x14ac:dyDescent="0.25">
      <c r="A1048" s="22">
        <v>44734</v>
      </c>
      <c r="B1048" s="23">
        <v>86210</v>
      </c>
      <c r="C1048" s="23" t="s">
        <v>445</v>
      </c>
      <c r="D1048" s="23" t="s">
        <v>23</v>
      </c>
      <c r="E1048" s="24">
        <v>104592.17</v>
      </c>
    </row>
    <row r="1049" spans="1:5" s="7" customFormat="1" x14ac:dyDescent="0.25">
      <c r="A1049" s="22">
        <v>44742</v>
      </c>
      <c r="B1049" s="23">
        <v>86279</v>
      </c>
      <c r="C1049" s="23" t="s">
        <v>445</v>
      </c>
      <c r="D1049" s="23" t="s">
        <v>23</v>
      </c>
      <c r="E1049" s="24">
        <v>56435.22</v>
      </c>
    </row>
    <row r="1050" spans="1:5" s="7" customFormat="1" x14ac:dyDescent="0.25">
      <c r="A1050" s="22">
        <v>44783</v>
      </c>
      <c r="B1050" s="23">
        <v>86568</v>
      </c>
      <c r="C1050" s="23" t="s">
        <v>445</v>
      </c>
      <c r="D1050" s="23" t="s">
        <v>25</v>
      </c>
      <c r="E1050" s="24">
        <v>109354.29</v>
      </c>
    </row>
    <row r="1051" spans="1:5" s="7" customFormat="1" x14ac:dyDescent="0.25">
      <c r="A1051" s="22">
        <v>44783</v>
      </c>
      <c r="B1051" s="23">
        <v>86612</v>
      </c>
      <c r="C1051" s="23" t="s">
        <v>445</v>
      </c>
      <c r="D1051" s="23" t="s">
        <v>749</v>
      </c>
      <c r="E1051" s="24">
        <v>154518</v>
      </c>
    </row>
    <row r="1052" spans="1:5" s="7" customFormat="1" x14ac:dyDescent="0.25">
      <c r="A1052" s="22">
        <v>44811</v>
      </c>
      <c r="B1052" s="23">
        <v>86837</v>
      </c>
      <c r="C1052" s="23" t="s">
        <v>445</v>
      </c>
      <c r="D1052" s="23" t="s">
        <v>25</v>
      </c>
      <c r="E1052" s="24">
        <v>884.71</v>
      </c>
    </row>
    <row r="1053" spans="1:5" s="7" customFormat="1" x14ac:dyDescent="0.25">
      <c r="A1053" s="22">
        <v>44811</v>
      </c>
      <c r="B1053" s="23">
        <v>86838</v>
      </c>
      <c r="C1053" s="23" t="s">
        <v>445</v>
      </c>
      <c r="D1053" s="23" t="s">
        <v>820</v>
      </c>
      <c r="E1053" s="24">
        <v>27187.200000000001</v>
      </c>
    </row>
    <row r="1054" spans="1:5" s="7" customFormat="1" x14ac:dyDescent="0.25">
      <c r="A1054" s="22">
        <v>44811</v>
      </c>
      <c r="B1054" s="23">
        <v>86836</v>
      </c>
      <c r="C1054" s="23" t="s">
        <v>445</v>
      </c>
      <c r="D1054" s="23" t="s">
        <v>443</v>
      </c>
      <c r="E1054" s="24">
        <v>53519.14</v>
      </c>
    </row>
    <row r="1055" spans="1:5" s="7" customFormat="1" x14ac:dyDescent="0.25">
      <c r="A1055" s="22">
        <v>44834</v>
      </c>
      <c r="B1055" s="23">
        <v>87030</v>
      </c>
      <c r="C1055" s="23" t="s">
        <v>445</v>
      </c>
      <c r="D1055" s="23" t="s">
        <v>821</v>
      </c>
      <c r="E1055" s="24">
        <v>9345.6</v>
      </c>
    </row>
    <row r="1056" spans="1:5" s="7" customFormat="1" x14ac:dyDescent="0.25">
      <c r="A1056" s="22">
        <v>44834</v>
      </c>
      <c r="B1056" s="23">
        <v>86888</v>
      </c>
      <c r="C1056" s="23" t="s">
        <v>445</v>
      </c>
      <c r="D1056" s="23" t="s">
        <v>822</v>
      </c>
      <c r="E1056" s="24">
        <v>5754.62</v>
      </c>
    </row>
    <row r="1057" spans="1:5" s="7" customFormat="1" x14ac:dyDescent="0.25">
      <c r="A1057" s="22">
        <v>44834</v>
      </c>
      <c r="B1057" s="23">
        <v>86904</v>
      </c>
      <c r="C1057" s="23" t="s">
        <v>445</v>
      </c>
      <c r="D1057" s="23" t="s">
        <v>823</v>
      </c>
      <c r="E1057" s="24">
        <v>48908.639999999999</v>
      </c>
    </row>
    <row r="1058" spans="1:5" s="7" customFormat="1" x14ac:dyDescent="0.25">
      <c r="A1058" s="22">
        <v>44834</v>
      </c>
      <c r="B1058" s="23">
        <v>87032</v>
      </c>
      <c r="C1058" s="23" t="s">
        <v>445</v>
      </c>
      <c r="D1058" s="23" t="s">
        <v>319</v>
      </c>
      <c r="E1058" s="24">
        <v>80282.95</v>
      </c>
    </row>
    <row r="1059" spans="1:5" s="5" customFormat="1" x14ac:dyDescent="0.25">
      <c r="A1059" s="22">
        <v>44834</v>
      </c>
      <c r="B1059" s="23">
        <v>87031</v>
      </c>
      <c r="C1059" s="23" t="s">
        <v>445</v>
      </c>
      <c r="D1059" s="23" t="s">
        <v>824</v>
      </c>
      <c r="E1059" s="24">
        <v>108459</v>
      </c>
    </row>
    <row r="1060" spans="1:5" s="5" customFormat="1" x14ac:dyDescent="0.25">
      <c r="A1060" s="22">
        <v>44834</v>
      </c>
      <c r="B1060" s="23">
        <v>87015</v>
      </c>
      <c r="C1060" s="23" t="s">
        <v>445</v>
      </c>
      <c r="D1060" s="23" t="s">
        <v>825</v>
      </c>
      <c r="E1060" s="24">
        <v>9397.52</v>
      </c>
    </row>
    <row r="1061" spans="1:5" s="5" customFormat="1" x14ac:dyDescent="0.25">
      <c r="A1061" s="22">
        <v>44834</v>
      </c>
      <c r="B1061" s="23">
        <v>87033</v>
      </c>
      <c r="C1061" s="23" t="s">
        <v>445</v>
      </c>
      <c r="D1061" s="23" t="s">
        <v>826</v>
      </c>
      <c r="E1061" s="24">
        <v>10861.9</v>
      </c>
    </row>
    <row r="1062" spans="1:5" s="5" customFormat="1" x14ac:dyDescent="0.25">
      <c r="A1062" s="22">
        <v>44834</v>
      </c>
      <c r="B1062" s="23">
        <v>86891</v>
      </c>
      <c r="C1062" s="23" t="s">
        <v>445</v>
      </c>
      <c r="D1062" s="23" t="s">
        <v>827</v>
      </c>
      <c r="E1062" s="24">
        <v>45571.41</v>
      </c>
    </row>
    <row r="1063" spans="1:5" s="5" customFormat="1" x14ac:dyDescent="0.25">
      <c r="A1063" s="22">
        <v>44834</v>
      </c>
      <c r="B1063" s="23">
        <v>87113</v>
      </c>
      <c r="C1063" s="23" t="s">
        <v>445</v>
      </c>
      <c r="D1063" s="23" t="s">
        <v>825</v>
      </c>
      <c r="E1063" s="24">
        <v>9397.52</v>
      </c>
    </row>
    <row r="1064" spans="1:5" s="5" customFormat="1" x14ac:dyDescent="0.25">
      <c r="A1064" s="22">
        <v>43900</v>
      </c>
      <c r="B1064" s="23">
        <v>406949</v>
      </c>
      <c r="C1064" s="23" t="s">
        <v>446</v>
      </c>
      <c r="D1064" s="23" t="s">
        <v>447</v>
      </c>
      <c r="E1064" s="24">
        <v>146000</v>
      </c>
    </row>
    <row r="1065" spans="1:5" s="5" customFormat="1" x14ac:dyDescent="0.25">
      <c r="A1065" s="22">
        <v>43902</v>
      </c>
      <c r="B1065" s="23">
        <v>407230</v>
      </c>
      <c r="C1065" s="23" t="s">
        <v>446</v>
      </c>
      <c r="D1065" s="23" t="s">
        <v>447</v>
      </c>
      <c r="E1065" s="24">
        <v>40480</v>
      </c>
    </row>
    <row r="1066" spans="1:5" s="5" customFormat="1" x14ac:dyDescent="0.25">
      <c r="A1066" s="22">
        <v>43928</v>
      </c>
      <c r="B1066" s="23">
        <v>409151</v>
      </c>
      <c r="C1066" s="23" t="s">
        <v>446</v>
      </c>
      <c r="D1066" s="23" t="s">
        <v>239</v>
      </c>
      <c r="E1066" s="24">
        <v>54750</v>
      </c>
    </row>
    <row r="1067" spans="1:5" s="5" customFormat="1" x14ac:dyDescent="0.25">
      <c r="A1067" s="22">
        <v>43929</v>
      </c>
      <c r="B1067" s="23">
        <v>409177</v>
      </c>
      <c r="C1067" s="23" t="s">
        <v>446</v>
      </c>
      <c r="D1067" s="23" t="s">
        <v>448</v>
      </c>
      <c r="E1067" s="24">
        <v>73150</v>
      </c>
    </row>
    <row r="1068" spans="1:5" s="5" customFormat="1" x14ac:dyDescent="0.25">
      <c r="A1068" s="22">
        <v>43941</v>
      </c>
      <c r="B1068" s="23">
        <v>409624</v>
      </c>
      <c r="C1068" s="23" t="s">
        <v>446</v>
      </c>
      <c r="D1068" s="23" t="s">
        <v>449</v>
      </c>
      <c r="E1068" s="24">
        <v>95610</v>
      </c>
    </row>
    <row r="1069" spans="1:5" s="5" customFormat="1" x14ac:dyDescent="0.25">
      <c r="A1069" s="22">
        <v>43942</v>
      </c>
      <c r="B1069" s="23">
        <v>410217</v>
      </c>
      <c r="C1069" s="23" t="s">
        <v>446</v>
      </c>
      <c r="D1069" s="23" t="s">
        <v>450</v>
      </c>
      <c r="E1069" s="24">
        <v>104280</v>
      </c>
    </row>
    <row r="1070" spans="1:5" s="5" customFormat="1" x14ac:dyDescent="0.25">
      <c r="A1070" s="22">
        <v>43948</v>
      </c>
      <c r="B1070" s="23">
        <v>410507</v>
      </c>
      <c r="C1070" s="23" t="s">
        <v>446</v>
      </c>
      <c r="D1070" s="23" t="s">
        <v>435</v>
      </c>
      <c r="E1070" s="24">
        <v>140860</v>
      </c>
    </row>
    <row r="1071" spans="1:5" s="5" customFormat="1" x14ac:dyDescent="0.25">
      <c r="A1071" s="22">
        <v>43952</v>
      </c>
      <c r="B1071" s="23">
        <v>410677</v>
      </c>
      <c r="C1071" s="23" t="s">
        <v>446</v>
      </c>
      <c r="D1071" s="23" t="s">
        <v>451</v>
      </c>
      <c r="E1071" s="24">
        <v>114150</v>
      </c>
    </row>
    <row r="1072" spans="1:5" s="5" customFormat="1" x14ac:dyDescent="0.25">
      <c r="A1072" s="22">
        <v>43966</v>
      </c>
      <c r="B1072" s="23">
        <v>411930</v>
      </c>
      <c r="C1072" s="23" t="s">
        <v>446</v>
      </c>
      <c r="D1072" s="23" t="s">
        <v>452</v>
      </c>
      <c r="E1072" s="24">
        <v>145470</v>
      </c>
    </row>
    <row r="1073" spans="1:5" s="5" customFormat="1" x14ac:dyDescent="0.25">
      <c r="A1073" s="22">
        <v>43987</v>
      </c>
      <c r="B1073" s="23">
        <v>413947</v>
      </c>
      <c r="C1073" s="23" t="s">
        <v>446</v>
      </c>
      <c r="D1073" s="23" t="s">
        <v>453</v>
      </c>
      <c r="E1073" s="24">
        <v>85350</v>
      </c>
    </row>
    <row r="1074" spans="1:5" s="5" customFormat="1" x14ac:dyDescent="0.25">
      <c r="A1074" s="22">
        <v>43992</v>
      </c>
      <c r="B1074" s="23">
        <v>414446</v>
      </c>
      <c r="C1074" s="23" t="s">
        <v>446</v>
      </c>
      <c r="D1074" s="23" t="s">
        <v>454</v>
      </c>
      <c r="E1074" s="24">
        <v>9090</v>
      </c>
    </row>
    <row r="1075" spans="1:5" s="5" customFormat="1" x14ac:dyDescent="0.25">
      <c r="A1075" s="22">
        <v>43992</v>
      </c>
      <c r="B1075" s="23">
        <v>414593</v>
      </c>
      <c r="C1075" s="23" t="s">
        <v>446</v>
      </c>
      <c r="D1075" s="23" t="s">
        <v>454</v>
      </c>
      <c r="E1075" s="24">
        <v>19650</v>
      </c>
    </row>
    <row r="1076" spans="1:5" s="5" customFormat="1" x14ac:dyDescent="0.25">
      <c r="A1076" s="22">
        <v>44000</v>
      </c>
      <c r="B1076" s="23">
        <v>415123</v>
      </c>
      <c r="C1076" s="23" t="s">
        <v>446</v>
      </c>
      <c r="D1076" s="23" t="s">
        <v>455</v>
      </c>
      <c r="E1076" s="24">
        <v>146035</v>
      </c>
    </row>
    <row r="1077" spans="1:5" s="5" customFormat="1" x14ac:dyDescent="0.25">
      <c r="A1077" s="22">
        <v>44001</v>
      </c>
      <c r="B1077" s="23">
        <v>415336</v>
      </c>
      <c r="C1077" s="23" t="s">
        <v>446</v>
      </c>
      <c r="D1077" s="23" t="s">
        <v>456</v>
      </c>
      <c r="E1077" s="24">
        <v>120120</v>
      </c>
    </row>
    <row r="1078" spans="1:5" x14ac:dyDescent="0.25">
      <c r="A1078" s="22">
        <v>44005</v>
      </c>
      <c r="B1078" s="23">
        <v>416091</v>
      </c>
      <c r="C1078" s="23" t="s">
        <v>446</v>
      </c>
      <c r="D1078" s="23" t="s">
        <v>457</v>
      </c>
      <c r="E1078" s="24">
        <v>145204</v>
      </c>
    </row>
    <row r="1079" spans="1:5" s="5" customFormat="1" x14ac:dyDescent="0.25">
      <c r="A1079" s="22">
        <v>44013</v>
      </c>
      <c r="B1079" s="23">
        <v>417283</v>
      </c>
      <c r="C1079" s="23" t="s">
        <v>446</v>
      </c>
      <c r="D1079" s="23" t="s">
        <v>458</v>
      </c>
      <c r="E1079" s="24">
        <v>136120</v>
      </c>
    </row>
    <row r="1080" spans="1:5" x14ac:dyDescent="0.25">
      <c r="A1080" s="22">
        <v>44014</v>
      </c>
      <c r="B1080" s="23">
        <v>417309</v>
      </c>
      <c r="C1080" s="23" t="s">
        <v>446</v>
      </c>
      <c r="D1080" s="23" t="s">
        <v>450</v>
      </c>
      <c r="E1080" s="24">
        <v>99066</v>
      </c>
    </row>
    <row r="1081" spans="1:5" x14ac:dyDescent="0.25">
      <c r="A1081" s="22">
        <v>44028</v>
      </c>
      <c r="B1081" s="23">
        <v>419661</v>
      </c>
      <c r="C1081" s="23" t="s">
        <v>446</v>
      </c>
      <c r="D1081" s="23" t="s">
        <v>435</v>
      </c>
      <c r="E1081" s="24">
        <v>98410</v>
      </c>
    </row>
    <row r="1082" spans="1:5" s="5" customFormat="1" x14ac:dyDescent="0.25">
      <c r="A1082" s="22">
        <v>44029</v>
      </c>
      <c r="B1082" s="23">
        <v>419295</v>
      </c>
      <c r="C1082" s="23" t="s">
        <v>446</v>
      </c>
      <c r="D1082" s="23" t="s">
        <v>459</v>
      </c>
      <c r="E1082" s="24">
        <v>143775</v>
      </c>
    </row>
    <row r="1083" spans="1:5" s="5" customFormat="1" x14ac:dyDescent="0.25">
      <c r="A1083" s="22">
        <v>44032</v>
      </c>
      <c r="B1083" s="23">
        <v>419288</v>
      </c>
      <c r="C1083" s="23" t="s">
        <v>446</v>
      </c>
      <c r="D1083" s="23" t="s">
        <v>450</v>
      </c>
      <c r="E1083" s="24">
        <v>130020</v>
      </c>
    </row>
    <row r="1084" spans="1:5" s="5" customFormat="1" x14ac:dyDescent="0.25">
      <c r="A1084" s="22">
        <v>44033</v>
      </c>
      <c r="B1084" s="23">
        <v>419289</v>
      </c>
      <c r="C1084" s="23" t="s">
        <v>446</v>
      </c>
      <c r="D1084" s="23" t="s">
        <v>460</v>
      </c>
      <c r="E1084" s="24">
        <v>132000</v>
      </c>
    </row>
    <row r="1085" spans="1:5" s="5" customFormat="1" x14ac:dyDescent="0.25">
      <c r="A1085" s="22">
        <v>44039</v>
      </c>
      <c r="B1085" s="23">
        <v>420431</v>
      </c>
      <c r="C1085" s="23" t="s">
        <v>446</v>
      </c>
      <c r="D1085" s="23" t="s">
        <v>460</v>
      </c>
      <c r="E1085" s="24">
        <v>27500</v>
      </c>
    </row>
    <row r="1086" spans="1:5" s="5" customFormat="1" x14ac:dyDescent="0.25">
      <c r="A1086" s="22">
        <v>44042</v>
      </c>
      <c r="B1086" s="23">
        <v>420225</v>
      </c>
      <c r="C1086" s="23" t="s">
        <v>446</v>
      </c>
      <c r="D1086" s="23" t="s">
        <v>461</v>
      </c>
      <c r="E1086" s="24">
        <v>142008</v>
      </c>
    </row>
    <row r="1087" spans="1:5" s="5" customFormat="1" x14ac:dyDescent="0.25">
      <c r="A1087" s="22">
        <v>44425</v>
      </c>
      <c r="B1087" s="23">
        <v>465962</v>
      </c>
      <c r="C1087" s="23" t="s">
        <v>462</v>
      </c>
      <c r="D1087" s="23" t="s">
        <v>463</v>
      </c>
      <c r="E1087" s="24">
        <v>46750</v>
      </c>
    </row>
    <row r="1088" spans="1:5" s="5" customFormat="1" x14ac:dyDescent="0.25">
      <c r="A1088" s="22">
        <v>44495</v>
      </c>
      <c r="B1088" s="23">
        <v>474667</v>
      </c>
      <c r="C1088" s="23" t="s">
        <v>462</v>
      </c>
      <c r="D1088" s="23" t="s">
        <v>463</v>
      </c>
      <c r="E1088" s="24">
        <v>93500</v>
      </c>
    </row>
    <row r="1089" spans="1:5" s="5" customFormat="1" x14ac:dyDescent="0.25">
      <c r="A1089" s="22">
        <v>44557</v>
      </c>
      <c r="B1089" s="23">
        <v>482252</v>
      </c>
      <c r="C1089" s="23" t="s">
        <v>462</v>
      </c>
      <c r="D1089" s="23" t="s">
        <v>463</v>
      </c>
      <c r="E1089" s="24">
        <v>100705</v>
      </c>
    </row>
    <row r="1090" spans="1:5" s="5" customFormat="1" x14ac:dyDescent="0.25">
      <c r="A1090" s="22">
        <v>44566</v>
      </c>
      <c r="B1090" s="23">
        <v>482990</v>
      </c>
      <c r="C1090" s="23" t="s">
        <v>462</v>
      </c>
      <c r="D1090" s="23" t="s">
        <v>463</v>
      </c>
      <c r="E1090" s="24">
        <v>98750</v>
      </c>
    </row>
    <row r="1091" spans="1:5" s="5" customFormat="1" x14ac:dyDescent="0.25">
      <c r="A1091" s="22">
        <v>44771</v>
      </c>
      <c r="B1091" s="23">
        <v>83</v>
      </c>
      <c r="C1091" s="23" t="s">
        <v>474</v>
      </c>
      <c r="D1091" s="23" t="s">
        <v>473</v>
      </c>
      <c r="E1091" s="24">
        <v>87910</v>
      </c>
    </row>
    <row r="1092" spans="1:5" s="5" customFormat="1" x14ac:dyDescent="0.25">
      <c r="A1092" s="22">
        <v>44529</v>
      </c>
      <c r="B1092" s="23">
        <v>2409</v>
      </c>
      <c r="C1092" s="23" t="s">
        <v>469</v>
      </c>
      <c r="D1092" s="23" t="s">
        <v>470</v>
      </c>
      <c r="E1092" s="24">
        <v>10761.6</v>
      </c>
    </row>
    <row r="1093" spans="1:5" s="5" customFormat="1" x14ac:dyDescent="0.25">
      <c r="A1093" s="22">
        <v>44720</v>
      </c>
      <c r="B1093" s="23">
        <v>2473</v>
      </c>
      <c r="C1093" s="23" t="s">
        <v>469</v>
      </c>
      <c r="D1093" s="23" t="s">
        <v>25</v>
      </c>
      <c r="E1093" s="24">
        <v>59082.559999999998</v>
      </c>
    </row>
    <row r="1094" spans="1:5" s="5" customFormat="1" x14ac:dyDescent="0.25">
      <c r="A1094" s="22">
        <v>44727</v>
      </c>
      <c r="B1094" s="23">
        <v>2474</v>
      </c>
      <c r="C1094" s="23" t="s">
        <v>469</v>
      </c>
      <c r="D1094" s="23" t="s">
        <v>236</v>
      </c>
      <c r="E1094" s="24">
        <v>12600</v>
      </c>
    </row>
    <row r="1095" spans="1:5" s="9" customFormat="1" x14ac:dyDescent="0.25">
      <c r="A1095" s="22">
        <v>44727</v>
      </c>
      <c r="B1095" s="23">
        <v>2475</v>
      </c>
      <c r="C1095" s="23" t="s">
        <v>469</v>
      </c>
      <c r="D1095" s="23" t="s">
        <v>23</v>
      </c>
      <c r="E1095" s="24">
        <v>35856</v>
      </c>
    </row>
    <row r="1096" spans="1:5" s="5" customFormat="1" x14ac:dyDescent="0.25">
      <c r="A1096" s="22">
        <v>44742</v>
      </c>
      <c r="B1096" s="23">
        <v>2482</v>
      </c>
      <c r="C1096" s="23" t="s">
        <v>469</v>
      </c>
      <c r="D1096" s="23" t="s">
        <v>23</v>
      </c>
      <c r="E1096" s="24">
        <v>36344</v>
      </c>
    </row>
    <row r="1097" spans="1:5" s="5" customFormat="1" x14ac:dyDescent="0.25">
      <c r="A1097" s="22">
        <v>44753</v>
      </c>
      <c r="B1097" s="23">
        <v>2472</v>
      </c>
      <c r="C1097" s="23" t="s">
        <v>469</v>
      </c>
      <c r="D1097" s="23" t="s">
        <v>23</v>
      </c>
      <c r="E1097" s="24">
        <v>80812.3</v>
      </c>
    </row>
    <row r="1098" spans="1:5" s="5" customFormat="1" x14ac:dyDescent="0.25">
      <c r="A1098" s="22">
        <v>44761</v>
      </c>
      <c r="B1098" s="23">
        <v>2486</v>
      </c>
      <c r="C1098" s="23" t="s">
        <v>469</v>
      </c>
      <c r="D1098" s="23" t="s">
        <v>23</v>
      </c>
      <c r="E1098" s="24">
        <v>21168.240000000002</v>
      </c>
    </row>
    <row r="1099" spans="1:5" s="5" customFormat="1" x14ac:dyDescent="0.25">
      <c r="A1099" s="22">
        <v>44771</v>
      </c>
      <c r="B1099" s="23">
        <v>2495</v>
      </c>
      <c r="C1099" s="23" t="s">
        <v>469</v>
      </c>
      <c r="D1099" s="23" t="s">
        <v>24</v>
      </c>
      <c r="E1099" s="24">
        <v>7822</v>
      </c>
    </row>
    <row r="1100" spans="1:5" s="5" customFormat="1" x14ac:dyDescent="0.25">
      <c r="A1100" s="22">
        <v>44784</v>
      </c>
      <c r="B1100" s="23">
        <v>2500</v>
      </c>
      <c r="C1100" s="23" t="s">
        <v>469</v>
      </c>
      <c r="D1100" s="23" t="s">
        <v>25</v>
      </c>
      <c r="E1100" s="24">
        <v>10183.4</v>
      </c>
    </row>
    <row r="1101" spans="1:5" s="5" customFormat="1" x14ac:dyDescent="0.25">
      <c r="A1101" s="22">
        <v>44802</v>
      </c>
      <c r="B1101" s="23">
        <v>2454</v>
      </c>
      <c r="C1101" s="23" t="s">
        <v>469</v>
      </c>
      <c r="D1101" s="23" t="s">
        <v>25</v>
      </c>
      <c r="E1101" s="24">
        <v>64992</v>
      </c>
    </row>
    <row r="1102" spans="1:5" s="5" customFormat="1" x14ac:dyDescent="0.25">
      <c r="A1102" s="22">
        <v>44802</v>
      </c>
      <c r="B1102" s="23">
        <v>2499</v>
      </c>
      <c r="C1102" s="23" t="s">
        <v>469</v>
      </c>
      <c r="D1102" s="23" t="s">
        <v>25</v>
      </c>
      <c r="E1102" s="24">
        <v>10157</v>
      </c>
    </row>
    <row r="1103" spans="1:5" s="5" customFormat="1" x14ac:dyDescent="0.25">
      <c r="A1103" s="22">
        <v>44511</v>
      </c>
      <c r="B1103" s="23">
        <v>602</v>
      </c>
      <c r="C1103" s="23" t="s">
        <v>472</v>
      </c>
      <c r="D1103" s="23" t="s">
        <v>473</v>
      </c>
      <c r="E1103" s="24">
        <v>44940</v>
      </c>
    </row>
    <row r="1104" spans="1:5" s="5" customFormat="1" x14ac:dyDescent="0.25">
      <c r="A1104" s="22">
        <v>44557</v>
      </c>
      <c r="B1104" s="23">
        <v>616</v>
      </c>
      <c r="C1104" s="23" t="s">
        <v>472</v>
      </c>
      <c r="D1104" s="23" t="s">
        <v>473</v>
      </c>
      <c r="E1104" s="24">
        <v>51548</v>
      </c>
    </row>
    <row r="1105" spans="1:5" s="5" customFormat="1" x14ac:dyDescent="0.25">
      <c r="A1105" s="22">
        <v>44681</v>
      </c>
      <c r="B1105" s="23">
        <v>680</v>
      </c>
      <c r="C1105" s="23" t="s">
        <v>472</v>
      </c>
      <c r="D1105" s="23" t="s">
        <v>473</v>
      </c>
      <c r="E1105" s="24">
        <v>72000</v>
      </c>
    </row>
    <row r="1106" spans="1:5" s="5" customFormat="1" x14ac:dyDescent="0.25">
      <c r="A1106" s="22">
        <v>44753</v>
      </c>
      <c r="B1106" s="23">
        <v>720</v>
      </c>
      <c r="C1106" s="23" t="s">
        <v>472</v>
      </c>
      <c r="D1106" s="23" t="s">
        <v>473</v>
      </c>
      <c r="E1106" s="24">
        <v>82230</v>
      </c>
    </row>
    <row r="1107" spans="1:5" s="5" customFormat="1" x14ac:dyDescent="0.25">
      <c r="A1107" s="22">
        <v>44811</v>
      </c>
      <c r="B1107" s="23">
        <v>737</v>
      </c>
      <c r="C1107" s="23" t="s">
        <v>472</v>
      </c>
      <c r="D1107" s="23" t="s">
        <v>473</v>
      </c>
      <c r="E1107" s="24">
        <v>83520</v>
      </c>
    </row>
    <row r="1108" spans="1:5" s="5" customFormat="1" x14ac:dyDescent="0.25">
      <c r="A1108" s="22">
        <v>44630</v>
      </c>
      <c r="B1108" s="23">
        <v>580</v>
      </c>
      <c r="C1108" s="23" t="s">
        <v>467</v>
      </c>
      <c r="D1108" s="23" t="s">
        <v>468</v>
      </c>
      <c r="E1108" s="24">
        <v>48670</v>
      </c>
    </row>
    <row r="1109" spans="1:5" s="5" customFormat="1" x14ac:dyDescent="0.25">
      <c r="A1109" s="22">
        <v>44678</v>
      </c>
      <c r="B1109" s="23">
        <v>591</v>
      </c>
      <c r="C1109" s="23" t="s">
        <v>467</v>
      </c>
      <c r="D1109" s="23" t="s">
        <v>468</v>
      </c>
      <c r="E1109" s="24">
        <v>53530</v>
      </c>
    </row>
    <row r="1110" spans="1:5" s="5" customFormat="1" x14ac:dyDescent="0.25">
      <c r="A1110" s="22">
        <v>44697</v>
      </c>
      <c r="B1110" s="23">
        <v>609</v>
      </c>
      <c r="C1110" s="23" t="s">
        <v>467</v>
      </c>
      <c r="D1110" s="23" t="s">
        <v>468</v>
      </c>
      <c r="E1110" s="24">
        <v>59380</v>
      </c>
    </row>
    <row r="1111" spans="1:5" s="5" customFormat="1" x14ac:dyDescent="0.25">
      <c r="A1111" s="22">
        <v>44697</v>
      </c>
      <c r="B1111" s="23">
        <v>623</v>
      </c>
      <c r="C1111" s="23" t="s">
        <v>467</v>
      </c>
      <c r="D1111" s="23" t="s">
        <v>468</v>
      </c>
      <c r="E1111" s="24">
        <v>58590</v>
      </c>
    </row>
    <row r="1112" spans="1:5" s="5" customFormat="1" x14ac:dyDescent="0.25">
      <c r="A1112" s="22">
        <v>44722</v>
      </c>
      <c r="B1112" s="23">
        <v>627</v>
      </c>
      <c r="C1112" s="23" t="s">
        <v>467</v>
      </c>
      <c r="D1112" s="23" t="s">
        <v>468</v>
      </c>
      <c r="E1112" s="24">
        <v>54265</v>
      </c>
    </row>
    <row r="1113" spans="1:5" s="5" customFormat="1" x14ac:dyDescent="0.25">
      <c r="A1113" s="22">
        <v>44736</v>
      </c>
      <c r="B1113" s="23">
        <v>632</v>
      </c>
      <c r="C1113" s="23" t="s">
        <v>467</v>
      </c>
      <c r="D1113" s="23" t="s">
        <v>468</v>
      </c>
      <c r="E1113" s="24">
        <v>55190</v>
      </c>
    </row>
    <row r="1114" spans="1:5" s="5" customFormat="1" x14ac:dyDescent="0.25">
      <c r="A1114" s="22">
        <v>44754</v>
      </c>
      <c r="B1114" s="23">
        <v>644</v>
      </c>
      <c r="C1114" s="23" t="s">
        <v>467</v>
      </c>
      <c r="D1114" s="23" t="s">
        <v>468</v>
      </c>
      <c r="E1114" s="24">
        <v>53505</v>
      </c>
    </row>
    <row r="1115" spans="1:5" s="5" customFormat="1" x14ac:dyDescent="0.25">
      <c r="A1115" s="22">
        <v>44761</v>
      </c>
      <c r="B1115" s="23">
        <v>638</v>
      </c>
      <c r="C1115" s="23" t="s">
        <v>467</v>
      </c>
      <c r="D1115" s="23" t="s">
        <v>468</v>
      </c>
      <c r="E1115" s="24">
        <v>54425</v>
      </c>
    </row>
    <row r="1116" spans="1:5" s="5" customFormat="1" x14ac:dyDescent="0.25">
      <c r="A1116" s="22">
        <v>44762</v>
      </c>
      <c r="B1116" s="23">
        <v>613</v>
      </c>
      <c r="C1116" s="23" t="s">
        <v>467</v>
      </c>
      <c r="D1116" s="23" t="s">
        <v>468</v>
      </c>
      <c r="E1116" s="24">
        <v>58465</v>
      </c>
    </row>
    <row r="1117" spans="1:5" s="5" customFormat="1" x14ac:dyDescent="0.25">
      <c r="A1117" s="22">
        <v>44768</v>
      </c>
      <c r="B1117" s="23">
        <v>645</v>
      </c>
      <c r="C1117" s="23" t="s">
        <v>467</v>
      </c>
      <c r="D1117" s="23" t="s">
        <v>468</v>
      </c>
      <c r="E1117" s="24">
        <v>54290</v>
      </c>
    </row>
    <row r="1118" spans="1:5" s="5" customFormat="1" x14ac:dyDescent="0.25">
      <c r="A1118" s="22">
        <v>44768</v>
      </c>
      <c r="B1118" s="23">
        <v>656</v>
      </c>
      <c r="C1118" s="23" t="s">
        <v>467</v>
      </c>
      <c r="D1118" s="23" t="s">
        <v>468</v>
      </c>
      <c r="E1118" s="24">
        <v>57730</v>
      </c>
    </row>
    <row r="1119" spans="1:5" s="5" customFormat="1" x14ac:dyDescent="0.25">
      <c r="A1119" s="22">
        <v>44770</v>
      </c>
      <c r="B1119" s="23">
        <v>640</v>
      </c>
      <c r="C1119" s="23" t="s">
        <v>467</v>
      </c>
      <c r="D1119" s="23" t="s">
        <v>468</v>
      </c>
      <c r="E1119" s="24">
        <v>40000</v>
      </c>
    </row>
    <row r="1120" spans="1:5" s="5" customFormat="1" x14ac:dyDescent="0.25">
      <c r="A1120" s="22">
        <v>44820</v>
      </c>
      <c r="B1120" s="23">
        <v>660</v>
      </c>
      <c r="C1120" s="23" t="s">
        <v>467</v>
      </c>
      <c r="D1120" s="23" t="s">
        <v>559</v>
      </c>
      <c r="E1120" s="24">
        <v>56940</v>
      </c>
    </row>
    <row r="1121" spans="1:5" s="5" customFormat="1" x14ac:dyDescent="0.25">
      <c r="A1121" s="22">
        <v>44820</v>
      </c>
      <c r="B1121" s="23">
        <v>671</v>
      </c>
      <c r="C1121" s="23" t="s">
        <v>467</v>
      </c>
      <c r="D1121" s="23" t="s">
        <v>559</v>
      </c>
      <c r="E1121" s="24">
        <v>57555</v>
      </c>
    </row>
    <row r="1122" spans="1:5" s="5" customFormat="1" x14ac:dyDescent="0.25">
      <c r="A1122" s="22">
        <v>44833</v>
      </c>
      <c r="B1122" s="23">
        <v>673</v>
      </c>
      <c r="C1122" s="23" t="s">
        <v>467</v>
      </c>
      <c r="D1122" s="23" t="s">
        <v>559</v>
      </c>
      <c r="E1122" s="24">
        <v>60905</v>
      </c>
    </row>
    <row r="1123" spans="1:5" s="5" customFormat="1" x14ac:dyDescent="0.25">
      <c r="A1123" s="22">
        <v>44833</v>
      </c>
      <c r="B1123" s="23">
        <v>667</v>
      </c>
      <c r="C1123" s="23" t="s">
        <v>467</v>
      </c>
      <c r="D1123" s="23" t="s">
        <v>829</v>
      </c>
      <c r="E1123" s="24">
        <v>40000</v>
      </c>
    </row>
    <row r="1124" spans="1:5" s="5" customFormat="1" x14ac:dyDescent="0.25">
      <c r="A1124" s="22">
        <v>44440</v>
      </c>
      <c r="B1124" s="23">
        <v>4681</v>
      </c>
      <c r="C1124" s="23" t="s">
        <v>464</v>
      </c>
      <c r="D1124" s="23" t="s">
        <v>465</v>
      </c>
      <c r="E1124" s="24">
        <v>66120</v>
      </c>
    </row>
    <row r="1125" spans="1:5" s="5" customFormat="1" x14ac:dyDescent="0.25">
      <c r="A1125" s="22">
        <v>44488</v>
      </c>
      <c r="B1125" s="23">
        <v>4757</v>
      </c>
      <c r="C1125" s="23" t="s">
        <v>464</v>
      </c>
      <c r="D1125" s="23" t="s">
        <v>466</v>
      </c>
      <c r="E1125" s="24">
        <v>65700</v>
      </c>
    </row>
    <row r="1126" spans="1:5" s="5" customFormat="1" x14ac:dyDescent="0.25">
      <c r="A1126" s="22">
        <v>44539</v>
      </c>
      <c r="B1126" s="23">
        <v>4852</v>
      </c>
      <c r="C1126" s="23" t="s">
        <v>464</v>
      </c>
      <c r="D1126" s="23" t="s">
        <v>466</v>
      </c>
      <c r="E1126" s="24">
        <v>49560</v>
      </c>
    </row>
    <row r="1127" spans="1:5" s="5" customFormat="1" x14ac:dyDescent="0.25">
      <c r="A1127" s="22">
        <v>44564</v>
      </c>
      <c r="B1127" s="23">
        <v>4783</v>
      </c>
      <c r="C1127" s="23" t="s">
        <v>464</v>
      </c>
      <c r="D1127" s="23" t="s">
        <v>24</v>
      </c>
      <c r="E1127" s="24">
        <v>89127.5</v>
      </c>
    </row>
    <row r="1128" spans="1:5" s="5" customFormat="1" ht="21" customHeight="1" x14ac:dyDescent="0.25">
      <c r="A1128" s="22">
        <v>44573</v>
      </c>
      <c r="B1128" s="23">
        <v>4909</v>
      </c>
      <c r="C1128" s="23" t="s">
        <v>464</v>
      </c>
      <c r="D1128" s="23" t="s">
        <v>24</v>
      </c>
      <c r="E1128" s="24">
        <v>83900</v>
      </c>
    </row>
    <row r="1129" spans="1:5" s="5" customFormat="1" ht="21" customHeight="1" x14ac:dyDescent="0.25">
      <c r="A1129" s="22">
        <v>44573</v>
      </c>
      <c r="B1129" s="23">
        <v>4928</v>
      </c>
      <c r="C1129" s="23" t="s">
        <v>464</v>
      </c>
      <c r="D1129" s="23" t="s">
        <v>24</v>
      </c>
      <c r="E1129" s="24">
        <v>83900</v>
      </c>
    </row>
    <row r="1130" spans="1:5" s="5" customFormat="1" x14ac:dyDescent="0.25">
      <c r="A1130" s="22">
        <v>44573</v>
      </c>
      <c r="B1130" s="23">
        <v>4929</v>
      </c>
      <c r="C1130" s="23" t="s">
        <v>464</v>
      </c>
      <c r="D1130" s="23" t="s">
        <v>24</v>
      </c>
      <c r="E1130" s="24">
        <v>105850</v>
      </c>
    </row>
    <row r="1131" spans="1:5" s="5" customFormat="1" x14ac:dyDescent="0.25">
      <c r="A1131" s="22">
        <v>44734</v>
      </c>
      <c r="B1131" s="23">
        <v>5313</v>
      </c>
      <c r="C1131" s="23" t="s">
        <v>464</v>
      </c>
      <c r="D1131" s="23" t="s">
        <v>24</v>
      </c>
      <c r="E1131" s="24">
        <v>28320</v>
      </c>
    </row>
    <row r="1132" spans="1:5" s="5" customFormat="1" x14ac:dyDescent="0.25">
      <c r="A1132" s="22">
        <v>44801</v>
      </c>
      <c r="B1132" s="23">
        <v>5531</v>
      </c>
      <c r="C1132" s="23" t="s">
        <v>464</v>
      </c>
      <c r="D1132" s="23" t="s">
        <v>24</v>
      </c>
      <c r="E1132" s="24">
        <v>128400</v>
      </c>
    </row>
    <row r="1133" spans="1:5" s="5" customFormat="1" x14ac:dyDescent="0.25">
      <c r="A1133" s="22">
        <v>44820</v>
      </c>
      <c r="B1133" s="23">
        <v>5575</v>
      </c>
      <c r="C1133" s="23" t="s">
        <v>464</v>
      </c>
      <c r="D1133" s="23" t="s">
        <v>24</v>
      </c>
      <c r="E1133" s="24">
        <v>117000</v>
      </c>
    </row>
    <row r="1134" spans="1:5" s="5" customFormat="1" x14ac:dyDescent="0.25">
      <c r="A1134" s="22">
        <v>44833</v>
      </c>
      <c r="B1134" s="23">
        <v>5607</v>
      </c>
      <c r="C1134" s="23" t="s">
        <v>464</v>
      </c>
      <c r="D1134" s="23" t="s">
        <v>24</v>
      </c>
      <c r="E1134" s="24">
        <v>117000</v>
      </c>
    </row>
    <row r="1135" spans="1:5" s="5" customFormat="1" x14ac:dyDescent="0.25">
      <c r="A1135" s="22">
        <v>44833</v>
      </c>
      <c r="B1135" s="23">
        <v>5650</v>
      </c>
      <c r="C1135" s="23" t="s">
        <v>464</v>
      </c>
      <c r="D1135" s="23" t="s">
        <v>24</v>
      </c>
      <c r="E1135" s="24">
        <v>117000</v>
      </c>
    </row>
    <row r="1136" spans="1:5" s="5" customFormat="1" x14ac:dyDescent="0.25">
      <c r="A1136" s="22">
        <v>44834</v>
      </c>
      <c r="B1136" s="23">
        <v>5665</v>
      </c>
      <c r="C1136" s="23" t="s">
        <v>464</v>
      </c>
      <c r="D1136" s="23" t="s">
        <v>24</v>
      </c>
      <c r="E1136" s="24">
        <v>74160</v>
      </c>
    </row>
    <row r="1137" spans="1:5" s="5" customFormat="1" x14ac:dyDescent="0.25">
      <c r="A1137" s="22">
        <v>44834</v>
      </c>
      <c r="B1137" s="23">
        <v>5664</v>
      </c>
      <c r="C1137" s="23" t="s">
        <v>464</v>
      </c>
      <c r="D1137" s="23" t="s">
        <v>24</v>
      </c>
      <c r="E1137" s="24">
        <v>117000</v>
      </c>
    </row>
    <row r="1138" spans="1:5" s="5" customFormat="1" x14ac:dyDescent="0.25">
      <c r="A1138" s="22">
        <v>44678</v>
      </c>
      <c r="B1138" s="23">
        <v>112</v>
      </c>
      <c r="C1138" s="23" t="s">
        <v>471</v>
      </c>
      <c r="D1138" s="23" t="s">
        <v>24</v>
      </c>
      <c r="E1138" s="24">
        <v>102600</v>
      </c>
    </row>
    <row r="1139" spans="1:5" x14ac:dyDescent="0.25">
      <c r="A1139" s="22">
        <v>44697</v>
      </c>
      <c r="B1139" s="23">
        <v>113</v>
      </c>
      <c r="C1139" s="23" t="s">
        <v>471</v>
      </c>
      <c r="D1139" s="23" t="s">
        <v>24</v>
      </c>
      <c r="E1139" s="24">
        <v>102600</v>
      </c>
    </row>
    <row r="1140" spans="1:5" x14ac:dyDescent="0.25">
      <c r="A1140" s="22">
        <v>44720</v>
      </c>
      <c r="B1140" s="23">
        <v>116</v>
      </c>
      <c r="C1140" s="23" t="s">
        <v>471</v>
      </c>
      <c r="D1140" s="23" t="s">
        <v>24</v>
      </c>
      <c r="E1140" s="24">
        <v>120825</v>
      </c>
    </row>
    <row r="1141" spans="1:5" x14ac:dyDescent="0.25">
      <c r="A1141" s="22">
        <v>44720</v>
      </c>
      <c r="B1141" s="23">
        <v>117</v>
      </c>
      <c r="C1141" s="23" t="s">
        <v>471</v>
      </c>
      <c r="D1141" s="23" t="s">
        <v>24</v>
      </c>
      <c r="E1141" s="24">
        <v>105300</v>
      </c>
    </row>
    <row r="1142" spans="1:5" s="5" customFormat="1" x14ac:dyDescent="0.25">
      <c r="A1142" s="22">
        <v>44727</v>
      </c>
      <c r="B1142" s="23">
        <v>120</v>
      </c>
      <c r="C1142" s="23" t="s">
        <v>471</v>
      </c>
      <c r="D1142" s="23" t="s">
        <v>24</v>
      </c>
      <c r="E1142" s="24">
        <v>27000</v>
      </c>
    </row>
    <row r="1143" spans="1:5" s="5" customFormat="1" x14ac:dyDescent="0.25">
      <c r="A1143" s="22">
        <v>44753</v>
      </c>
      <c r="B1143" s="23">
        <v>5</v>
      </c>
      <c r="C1143" s="23" t="s">
        <v>477</v>
      </c>
      <c r="D1143" s="23" t="s">
        <v>476</v>
      </c>
      <c r="E1143" s="24">
        <v>97385.4</v>
      </c>
    </row>
    <row r="1144" spans="1:5" s="5" customFormat="1" x14ac:dyDescent="0.25">
      <c r="A1144" s="22">
        <v>44753</v>
      </c>
      <c r="B1144" s="23">
        <v>6</v>
      </c>
      <c r="C1144" s="23" t="s">
        <v>477</v>
      </c>
      <c r="D1144" s="23" t="s">
        <v>25</v>
      </c>
      <c r="E1144" s="24">
        <v>52038</v>
      </c>
    </row>
    <row r="1145" spans="1:5" s="5" customFormat="1" x14ac:dyDescent="0.25">
      <c r="A1145" s="22">
        <v>44753</v>
      </c>
      <c r="B1145" s="23">
        <v>8</v>
      </c>
      <c r="C1145" s="23" t="s">
        <v>477</v>
      </c>
      <c r="D1145" s="23" t="s">
        <v>25</v>
      </c>
      <c r="E1145" s="24">
        <v>164020</v>
      </c>
    </row>
    <row r="1146" spans="1:5" s="5" customFormat="1" x14ac:dyDescent="0.25">
      <c r="A1146" s="22">
        <v>43887</v>
      </c>
      <c r="B1146" s="23">
        <v>26781</v>
      </c>
      <c r="C1146" s="23" t="s">
        <v>475</v>
      </c>
      <c r="D1146" s="23" t="s">
        <v>476</v>
      </c>
      <c r="E1146" s="24">
        <v>69648.320000000007</v>
      </c>
    </row>
    <row r="1147" spans="1:5" s="5" customFormat="1" x14ac:dyDescent="0.25">
      <c r="A1147" s="22">
        <v>44403</v>
      </c>
      <c r="B1147" s="23">
        <v>292</v>
      </c>
      <c r="C1147" s="23" t="s">
        <v>508</v>
      </c>
      <c r="D1147" s="23" t="s">
        <v>417</v>
      </c>
      <c r="E1147" s="24">
        <v>9381</v>
      </c>
    </row>
    <row r="1148" spans="1:5" s="5" customFormat="1" x14ac:dyDescent="0.25">
      <c r="A1148" s="22">
        <v>44727</v>
      </c>
      <c r="B1148" s="23">
        <v>355</v>
      </c>
      <c r="C1148" s="23" t="s">
        <v>508</v>
      </c>
      <c r="D1148" s="23" t="s">
        <v>23</v>
      </c>
      <c r="E1148" s="24">
        <v>33099</v>
      </c>
    </row>
    <row r="1149" spans="1:5" x14ac:dyDescent="0.25">
      <c r="A1149" s="22">
        <v>43811</v>
      </c>
      <c r="B1149" s="23">
        <v>443</v>
      </c>
      <c r="C1149" s="23" t="s">
        <v>506</v>
      </c>
      <c r="D1149" s="23" t="s">
        <v>832</v>
      </c>
      <c r="E1149" s="24">
        <v>176850.1</v>
      </c>
    </row>
    <row r="1150" spans="1:5" s="5" customFormat="1" x14ac:dyDescent="0.25">
      <c r="A1150" s="22">
        <v>43825</v>
      </c>
      <c r="B1150" s="23">
        <v>454</v>
      </c>
      <c r="C1150" s="23" t="s">
        <v>506</v>
      </c>
      <c r="D1150" s="23" t="s">
        <v>10</v>
      </c>
      <c r="E1150" s="24">
        <v>52534.77</v>
      </c>
    </row>
    <row r="1151" spans="1:5" s="5" customFormat="1" x14ac:dyDescent="0.25">
      <c r="A1151" s="22">
        <v>43840</v>
      </c>
      <c r="B1151" s="23">
        <v>461</v>
      </c>
      <c r="C1151" s="23" t="s">
        <v>506</v>
      </c>
      <c r="D1151" s="23" t="s">
        <v>507</v>
      </c>
      <c r="E1151" s="24">
        <v>36816.76</v>
      </c>
    </row>
    <row r="1152" spans="1:5" x14ac:dyDescent="0.25">
      <c r="A1152" s="22">
        <v>44720</v>
      </c>
      <c r="B1152" s="23">
        <v>277</v>
      </c>
      <c r="C1152" s="23" t="s">
        <v>506</v>
      </c>
      <c r="D1152" s="23" t="s">
        <v>417</v>
      </c>
      <c r="E1152" s="24">
        <v>9435.02</v>
      </c>
    </row>
    <row r="1153" spans="1:5" s="5" customFormat="1" ht="27" customHeight="1" x14ac:dyDescent="0.25">
      <c r="A1153" s="22">
        <v>44427</v>
      </c>
      <c r="B1153" s="23">
        <v>85</v>
      </c>
      <c r="C1153" s="23" t="s">
        <v>487</v>
      </c>
      <c r="D1153" s="23" t="s">
        <v>488</v>
      </c>
      <c r="E1153" s="24">
        <v>45489</v>
      </c>
    </row>
    <row r="1154" spans="1:5" s="5" customFormat="1" x14ac:dyDescent="0.25">
      <c r="A1154" s="22">
        <v>44454</v>
      </c>
      <c r="B1154" s="23">
        <v>86</v>
      </c>
      <c r="C1154" s="23" t="s">
        <v>487</v>
      </c>
      <c r="D1154" s="23" t="s">
        <v>488</v>
      </c>
      <c r="E1154" s="24">
        <v>65065.2</v>
      </c>
    </row>
    <row r="1155" spans="1:5" s="5" customFormat="1" x14ac:dyDescent="0.25">
      <c r="A1155" s="22">
        <v>43346</v>
      </c>
      <c r="B1155" s="23">
        <v>6</v>
      </c>
      <c r="C1155" s="23" t="s">
        <v>478</v>
      </c>
      <c r="D1155" s="23" t="s">
        <v>479</v>
      </c>
      <c r="E1155" s="24">
        <v>52055.35</v>
      </c>
    </row>
    <row r="1156" spans="1:5" s="5" customFormat="1" x14ac:dyDescent="0.25">
      <c r="A1156" s="22">
        <v>43355</v>
      </c>
      <c r="B1156" s="23">
        <v>7</v>
      </c>
      <c r="C1156" s="23" t="s">
        <v>478</v>
      </c>
      <c r="D1156" s="23" t="s">
        <v>480</v>
      </c>
      <c r="E1156" s="24">
        <v>53896.33</v>
      </c>
    </row>
    <row r="1157" spans="1:5" s="5" customFormat="1" x14ac:dyDescent="0.25">
      <c r="A1157" s="22">
        <v>44440</v>
      </c>
      <c r="B1157" s="23">
        <v>841</v>
      </c>
      <c r="C1157" s="23" t="s">
        <v>522</v>
      </c>
      <c r="D1157" s="23" t="s">
        <v>523</v>
      </c>
      <c r="E1157" s="24">
        <v>76177</v>
      </c>
    </row>
    <row r="1158" spans="1:5" s="5" customFormat="1" x14ac:dyDescent="0.25">
      <c r="A1158" s="22">
        <v>44512</v>
      </c>
      <c r="B1158" s="23">
        <v>1103</v>
      </c>
      <c r="C1158" s="23" t="s">
        <v>522</v>
      </c>
      <c r="D1158" s="23" t="s">
        <v>524</v>
      </c>
      <c r="E1158" s="24">
        <v>98416</v>
      </c>
    </row>
    <row r="1159" spans="1:5" s="12" customFormat="1" x14ac:dyDescent="0.25">
      <c r="A1159" s="22">
        <v>44530</v>
      </c>
      <c r="B1159" s="23">
        <v>1151</v>
      </c>
      <c r="C1159" s="23" t="s">
        <v>522</v>
      </c>
      <c r="D1159" s="23" t="s">
        <v>525</v>
      </c>
      <c r="E1159" s="24">
        <v>70200</v>
      </c>
    </row>
    <row r="1160" spans="1:5" s="5" customFormat="1" x14ac:dyDescent="0.25">
      <c r="A1160" s="22">
        <v>44442</v>
      </c>
      <c r="B1160" s="23">
        <v>217</v>
      </c>
      <c r="C1160" s="23" t="s">
        <v>529</v>
      </c>
      <c r="D1160" s="23" t="s">
        <v>530</v>
      </c>
      <c r="E1160" s="24">
        <v>2360</v>
      </c>
    </row>
    <row r="1161" spans="1:5" s="12" customFormat="1" x14ac:dyDescent="0.25">
      <c r="A1161" s="22">
        <v>44543</v>
      </c>
      <c r="B1161" s="23">
        <v>225</v>
      </c>
      <c r="C1161" s="23" t="s">
        <v>529</v>
      </c>
      <c r="D1161" s="23" t="s">
        <v>530</v>
      </c>
      <c r="E1161" s="24">
        <v>1180</v>
      </c>
    </row>
    <row r="1162" spans="1:5" s="12" customFormat="1" x14ac:dyDescent="0.25">
      <c r="A1162" s="22">
        <v>44629</v>
      </c>
      <c r="B1162" s="23">
        <v>1070</v>
      </c>
      <c r="C1162" s="23" t="s">
        <v>509</v>
      </c>
      <c r="D1162" s="23" t="s">
        <v>417</v>
      </c>
      <c r="E1162" s="24">
        <v>1400</v>
      </c>
    </row>
    <row r="1163" spans="1:5" s="12" customFormat="1" x14ac:dyDescent="0.25">
      <c r="A1163" s="22">
        <v>44671</v>
      </c>
      <c r="B1163" s="23">
        <v>1108</v>
      </c>
      <c r="C1163" s="23" t="s">
        <v>509</v>
      </c>
      <c r="D1163" s="23" t="s">
        <v>417</v>
      </c>
      <c r="E1163" s="24">
        <v>7125</v>
      </c>
    </row>
    <row r="1164" spans="1:5" s="13" customFormat="1" x14ac:dyDescent="0.25">
      <c r="A1164" s="22">
        <v>44678</v>
      </c>
      <c r="B1164" s="23">
        <v>1113</v>
      </c>
      <c r="C1164" s="23" t="s">
        <v>509</v>
      </c>
      <c r="D1164" s="23" t="s">
        <v>25</v>
      </c>
      <c r="E1164" s="24">
        <v>15170</v>
      </c>
    </row>
    <row r="1165" spans="1:5" s="13" customFormat="1" x14ac:dyDescent="0.25">
      <c r="A1165" s="22">
        <v>44753</v>
      </c>
      <c r="B1165" s="23">
        <v>1151</v>
      </c>
      <c r="C1165" s="23" t="s">
        <v>509</v>
      </c>
      <c r="D1165" s="23" t="s">
        <v>25</v>
      </c>
      <c r="E1165" s="24">
        <v>8799.93</v>
      </c>
    </row>
    <row r="1166" spans="1:5" s="5" customFormat="1" x14ac:dyDescent="0.25">
      <c r="A1166" s="22">
        <v>43313</v>
      </c>
      <c r="B1166" s="23">
        <v>8432</v>
      </c>
      <c r="C1166" s="23" t="s">
        <v>489</v>
      </c>
      <c r="D1166" s="23" t="s">
        <v>449</v>
      </c>
      <c r="E1166" s="24">
        <v>30950</v>
      </c>
    </row>
    <row r="1167" spans="1:5" s="13" customFormat="1" x14ac:dyDescent="0.25">
      <c r="A1167" s="22">
        <v>43318</v>
      </c>
      <c r="B1167" s="23">
        <v>8457</v>
      </c>
      <c r="C1167" s="23" t="s">
        <v>489</v>
      </c>
      <c r="D1167" s="23" t="s">
        <v>454</v>
      </c>
      <c r="E1167" s="24">
        <v>23769.8</v>
      </c>
    </row>
    <row r="1168" spans="1:5" s="13" customFormat="1" x14ac:dyDescent="0.25">
      <c r="A1168" s="22">
        <v>43382</v>
      </c>
      <c r="B1168" s="23">
        <v>8790</v>
      </c>
      <c r="C1168" s="23" t="s">
        <v>489</v>
      </c>
      <c r="D1168" s="23" t="s">
        <v>490</v>
      </c>
      <c r="E1168" s="24">
        <v>55000</v>
      </c>
    </row>
    <row r="1169" spans="1:5" s="13" customFormat="1" x14ac:dyDescent="0.25">
      <c r="A1169" s="22">
        <v>43391</v>
      </c>
      <c r="B1169" s="23">
        <v>8835</v>
      </c>
      <c r="C1169" s="23" t="s">
        <v>489</v>
      </c>
      <c r="D1169" s="23" t="s">
        <v>490</v>
      </c>
      <c r="E1169" s="24">
        <v>19350</v>
      </c>
    </row>
    <row r="1170" spans="1:5" s="9" customFormat="1" x14ac:dyDescent="0.25">
      <c r="A1170" s="22">
        <v>43404</v>
      </c>
      <c r="B1170" s="23">
        <v>8912</v>
      </c>
      <c r="C1170" s="23" t="s">
        <v>489</v>
      </c>
      <c r="D1170" s="23" t="s">
        <v>491</v>
      </c>
      <c r="E1170" s="24">
        <v>60220</v>
      </c>
    </row>
    <row r="1171" spans="1:5" s="9" customFormat="1" x14ac:dyDescent="0.25">
      <c r="A1171" s="22">
        <v>43468</v>
      </c>
      <c r="B1171" s="23">
        <v>9227</v>
      </c>
      <c r="C1171" s="23" t="s">
        <v>489</v>
      </c>
      <c r="D1171" s="23" t="s">
        <v>492</v>
      </c>
      <c r="E1171" s="24">
        <v>14303.96</v>
      </c>
    </row>
    <row r="1172" spans="1:5" s="9" customFormat="1" x14ac:dyDescent="0.25">
      <c r="A1172" s="22">
        <v>43490</v>
      </c>
      <c r="B1172" s="23">
        <v>9351</v>
      </c>
      <c r="C1172" s="23" t="s">
        <v>489</v>
      </c>
      <c r="D1172" s="23" t="s">
        <v>493</v>
      </c>
      <c r="E1172" s="24">
        <v>98136.4</v>
      </c>
    </row>
    <row r="1173" spans="1:5" s="5" customFormat="1" x14ac:dyDescent="0.25">
      <c r="A1173" s="22">
        <v>43517</v>
      </c>
      <c r="B1173" s="23">
        <v>9493</v>
      </c>
      <c r="C1173" s="23" t="s">
        <v>489</v>
      </c>
      <c r="D1173" s="23" t="s">
        <v>494</v>
      </c>
      <c r="E1173" s="24">
        <v>13865</v>
      </c>
    </row>
    <row r="1174" spans="1:5" s="9" customFormat="1" x14ac:dyDescent="0.25">
      <c r="A1174" s="22">
        <v>43521</v>
      </c>
      <c r="B1174" s="23">
        <v>9519</v>
      </c>
      <c r="C1174" s="23" t="s">
        <v>489</v>
      </c>
      <c r="D1174" s="23" t="s">
        <v>495</v>
      </c>
      <c r="E1174" s="24">
        <v>21050</v>
      </c>
    </row>
    <row r="1175" spans="1:5" s="9" customFormat="1" x14ac:dyDescent="0.25">
      <c r="A1175" s="22">
        <v>43542</v>
      </c>
      <c r="B1175" s="23">
        <v>9641</v>
      </c>
      <c r="C1175" s="23" t="s">
        <v>489</v>
      </c>
      <c r="D1175" s="23" t="s">
        <v>495</v>
      </c>
      <c r="E1175" s="24">
        <v>40800</v>
      </c>
    </row>
    <row r="1176" spans="1:5" s="9" customFormat="1" x14ac:dyDescent="0.25">
      <c r="A1176" s="22">
        <v>44411</v>
      </c>
      <c r="B1176" s="23">
        <v>15437</v>
      </c>
      <c r="C1176" s="23" t="s">
        <v>489</v>
      </c>
      <c r="D1176" s="23" t="s">
        <v>495</v>
      </c>
      <c r="E1176" s="24">
        <v>66779</v>
      </c>
    </row>
    <row r="1177" spans="1:5" s="5" customFormat="1" x14ac:dyDescent="0.25">
      <c r="A1177" s="22">
        <v>44421</v>
      </c>
      <c r="B1177" s="23">
        <v>15492</v>
      </c>
      <c r="C1177" s="23" t="s">
        <v>489</v>
      </c>
      <c r="D1177" s="23" t="s">
        <v>25</v>
      </c>
      <c r="E1177" s="24">
        <v>35400</v>
      </c>
    </row>
    <row r="1178" spans="1:5" s="5" customFormat="1" x14ac:dyDescent="0.25">
      <c r="A1178" s="22">
        <v>44440</v>
      </c>
      <c r="B1178" s="23">
        <v>15630</v>
      </c>
      <c r="C1178" s="23" t="s">
        <v>489</v>
      </c>
      <c r="D1178" s="23" t="s">
        <v>25</v>
      </c>
      <c r="E1178" s="24">
        <v>78500</v>
      </c>
    </row>
    <row r="1179" spans="1:5" s="5" customFormat="1" x14ac:dyDescent="0.25">
      <c r="A1179" s="22">
        <v>44440</v>
      </c>
      <c r="B1179" s="23">
        <v>15652</v>
      </c>
      <c r="C1179" s="23" t="s">
        <v>489</v>
      </c>
      <c r="D1179" s="23" t="s">
        <v>25</v>
      </c>
      <c r="E1179" s="24">
        <v>60750</v>
      </c>
    </row>
    <row r="1180" spans="1:5" s="5" customFormat="1" x14ac:dyDescent="0.25">
      <c r="A1180" s="22">
        <v>44441</v>
      </c>
      <c r="B1180" s="23">
        <v>15727</v>
      </c>
      <c r="C1180" s="23" t="s">
        <v>489</v>
      </c>
      <c r="D1180" s="23" t="s">
        <v>25</v>
      </c>
      <c r="E1180" s="24">
        <v>62690</v>
      </c>
    </row>
    <row r="1181" spans="1:5" s="5" customFormat="1" x14ac:dyDescent="0.25">
      <c r="A1181" s="22">
        <v>44753</v>
      </c>
      <c r="B1181" s="23">
        <v>17802</v>
      </c>
      <c r="C1181" s="23" t="s">
        <v>489</v>
      </c>
      <c r="D1181" s="23" t="s">
        <v>25</v>
      </c>
      <c r="E1181" s="24">
        <v>164221.20000000001</v>
      </c>
    </row>
    <row r="1182" spans="1:5" s="5" customFormat="1" x14ac:dyDescent="0.25">
      <c r="A1182" s="22">
        <v>44783</v>
      </c>
      <c r="B1182" s="23">
        <v>18014</v>
      </c>
      <c r="C1182" s="23" t="s">
        <v>489</v>
      </c>
      <c r="D1182" s="23" t="s">
        <v>25</v>
      </c>
      <c r="E1182" s="24">
        <v>140516</v>
      </c>
    </row>
    <row r="1183" spans="1:5" s="5" customFormat="1" x14ac:dyDescent="0.25">
      <c r="A1183" s="22">
        <v>44811</v>
      </c>
      <c r="B1183" s="23">
        <v>18143</v>
      </c>
      <c r="C1183" s="23" t="s">
        <v>489</v>
      </c>
      <c r="D1183" s="23" t="s">
        <v>25</v>
      </c>
      <c r="E1183" s="24">
        <v>93500</v>
      </c>
    </row>
    <row r="1184" spans="1:5" s="5" customFormat="1" x14ac:dyDescent="0.25">
      <c r="A1184" s="22">
        <v>44811</v>
      </c>
      <c r="B1184" s="23">
        <v>18177</v>
      </c>
      <c r="C1184" s="23" t="s">
        <v>489</v>
      </c>
      <c r="D1184" s="23" t="s">
        <v>25</v>
      </c>
      <c r="E1184" s="24">
        <v>22865.5</v>
      </c>
    </row>
    <row r="1185" spans="1:5" s="5" customFormat="1" x14ac:dyDescent="0.25">
      <c r="A1185" s="22">
        <v>44833</v>
      </c>
      <c r="B1185" s="23">
        <v>18281</v>
      </c>
      <c r="C1185" s="23" t="s">
        <v>489</v>
      </c>
      <c r="D1185" s="23" t="s">
        <v>25</v>
      </c>
      <c r="E1185" s="24">
        <v>98550</v>
      </c>
    </row>
    <row r="1186" spans="1:5" s="5" customFormat="1" x14ac:dyDescent="0.25">
      <c r="A1186" s="22">
        <v>44341</v>
      </c>
      <c r="B1186" s="23">
        <v>690</v>
      </c>
      <c r="C1186" s="23" t="s">
        <v>510</v>
      </c>
      <c r="D1186" s="23" t="s">
        <v>10</v>
      </c>
      <c r="E1186" s="24">
        <v>49427.839999999997</v>
      </c>
    </row>
    <row r="1187" spans="1:5" s="5" customFormat="1" x14ac:dyDescent="0.25">
      <c r="A1187" s="22">
        <v>44375</v>
      </c>
      <c r="B1187" s="23">
        <v>716</v>
      </c>
      <c r="C1187" s="23" t="s">
        <v>510</v>
      </c>
      <c r="D1187" s="23" t="s">
        <v>10</v>
      </c>
      <c r="E1187" s="24">
        <v>35766.39</v>
      </c>
    </row>
    <row r="1188" spans="1:5" s="5" customFormat="1" x14ac:dyDescent="0.25">
      <c r="A1188" s="22">
        <v>44389</v>
      </c>
      <c r="B1188" s="23">
        <v>723</v>
      </c>
      <c r="C1188" s="23" t="s">
        <v>510</v>
      </c>
      <c r="D1188" s="23" t="s">
        <v>10</v>
      </c>
      <c r="E1188" s="24">
        <v>61437.64</v>
      </c>
    </row>
    <row r="1189" spans="1:5" s="5" customFormat="1" x14ac:dyDescent="0.25">
      <c r="A1189" s="22">
        <v>44391</v>
      </c>
      <c r="B1189" s="23">
        <v>734</v>
      </c>
      <c r="C1189" s="23" t="s">
        <v>510</v>
      </c>
      <c r="D1189" s="23" t="s">
        <v>511</v>
      </c>
      <c r="E1189" s="24">
        <v>5165.5600000000004</v>
      </c>
    </row>
    <row r="1190" spans="1:5" x14ac:dyDescent="0.25">
      <c r="A1190" s="22">
        <v>44391</v>
      </c>
      <c r="B1190" s="23">
        <v>735</v>
      </c>
      <c r="C1190" s="23" t="s">
        <v>510</v>
      </c>
      <c r="D1190" s="23" t="s">
        <v>512</v>
      </c>
      <c r="E1190" s="24">
        <v>53715.6</v>
      </c>
    </row>
    <row r="1191" spans="1:5" s="5" customFormat="1" x14ac:dyDescent="0.25">
      <c r="A1191" s="22">
        <v>44440</v>
      </c>
      <c r="B1191" s="23">
        <v>756</v>
      </c>
      <c r="C1191" s="23" t="s">
        <v>510</v>
      </c>
      <c r="D1191" s="23" t="s">
        <v>512</v>
      </c>
      <c r="E1191" s="24">
        <v>127429.27</v>
      </c>
    </row>
    <row r="1192" spans="1:5" s="5" customFormat="1" x14ac:dyDescent="0.25">
      <c r="A1192" s="22">
        <v>44440</v>
      </c>
      <c r="B1192" s="23">
        <v>758</v>
      </c>
      <c r="C1192" s="23" t="s">
        <v>510</v>
      </c>
      <c r="D1192" s="23" t="s">
        <v>513</v>
      </c>
      <c r="E1192" s="24">
        <v>5664</v>
      </c>
    </row>
    <row r="1193" spans="1:5" s="5" customFormat="1" x14ac:dyDescent="0.25">
      <c r="A1193" s="22">
        <v>44441</v>
      </c>
      <c r="B1193" s="23">
        <v>750</v>
      </c>
      <c r="C1193" s="23" t="s">
        <v>510</v>
      </c>
      <c r="D1193" s="23" t="s">
        <v>514</v>
      </c>
      <c r="E1193" s="24">
        <v>119199.91</v>
      </c>
    </row>
    <row r="1194" spans="1:5" s="5" customFormat="1" x14ac:dyDescent="0.25">
      <c r="A1194" s="22">
        <v>44448</v>
      </c>
      <c r="B1194" s="23">
        <v>765</v>
      </c>
      <c r="C1194" s="23" t="s">
        <v>510</v>
      </c>
      <c r="D1194" s="23" t="s">
        <v>515</v>
      </c>
      <c r="E1194" s="24">
        <v>82231.23</v>
      </c>
    </row>
    <row r="1195" spans="1:5" s="5" customFormat="1" x14ac:dyDescent="0.25">
      <c r="A1195" s="22">
        <v>44462</v>
      </c>
      <c r="B1195" s="23">
        <v>748</v>
      </c>
      <c r="C1195" s="23" t="s">
        <v>510</v>
      </c>
      <c r="D1195" s="23" t="s">
        <v>516</v>
      </c>
      <c r="E1195" s="24">
        <v>14592.01</v>
      </c>
    </row>
    <row r="1196" spans="1:5" x14ac:dyDescent="0.25">
      <c r="A1196" s="22">
        <v>44488</v>
      </c>
      <c r="B1196" s="23">
        <v>785</v>
      </c>
      <c r="C1196" s="23" t="s">
        <v>510</v>
      </c>
      <c r="D1196" s="23" t="s">
        <v>518</v>
      </c>
      <c r="E1196" s="24">
        <v>11890.98</v>
      </c>
    </row>
    <row r="1197" spans="1:5" s="5" customFormat="1" x14ac:dyDescent="0.25">
      <c r="A1197" s="22">
        <v>44488</v>
      </c>
      <c r="B1197" s="23">
        <v>786</v>
      </c>
      <c r="C1197" s="23" t="s">
        <v>510</v>
      </c>
      <c r="D1197" s="23" t="s">
        <v>517</v>
      </c>
      <c r="E1197" s="24">
        <v>130626.63</v>
      </c>
    </row>
    <row r="1198" spans="1:5" x14ac:dyDescent="0.25">
      <c r="A1198" s="22">
        <v>44491</v>
      </c>
      <c r="B1198" s="23">
        <v>791</v>
      </c>
      <c r="C1198" s="23" t="s">
        <v>510</v>
      </c>
      <c r="D1198" s="23" t="s">
        <v>519</v>
      </c>
      <c r="E1198" s="24">
        <v>17119.439999999999</v>
      </c>
    </row>
    <row r="1199" spans="1:5" s="5" customFormat="1" x14ac:dyDescent="0.25">
      <c r="A1199" s="22">
        <v>44497</v>
      </c>
      <c r="B1199" s="23">
        <v>790</v>
      </c>
      <c r="C1199" s="23" t="s">
        <v>510</v>
      </c>
      <c r="D1199" s="23" t="s">
        <v>520</v>
      </c>
      <c r="E1199" s="24">
        <v>68477.759999999995</v>
      </c>
    </row>
    <row r="1200" spans="1:5" x14ac:dyDescent="0.25">
      <c r="A1200" s="22">
        <v>44511</v>
      </c>
      <c r="B1200" s="23">
        <v>799</v>
      </c>
      <c r="C1200" s="23" t="s">
        <v>510</v>
      </c>
      <c r="D1200" s="23" t="s">
        <v>521</v>
      </c>
      <c r="E1200" s="24">
        <v>37073.78</v>
      </c>
    </row>
    <row r="1201" spans="1:5" s="5" customFormat="1" x14ac:dyDescent="0.25">
      <c r="A1201" s="22">
        <v>44697</v>
      </c>
      <c r="B1201" s="23">
        <v>904</v>
      </c>
      <c r="C1201" s="23" t="s">
        <v>510</v>
      </c>
      <c r="D1201" s="23" t="s">
        <v>521</v>
      </c>
      <c r="E1201" s="24">
        <v>161711.09</v>
      </c>
    </row>
    <row r="1202" spans="1:5" s="5" customFormat="1" x14ac:dyDescent="0.25">
      <c r="A1202" s="22">
        <v>44722</v>
      </c>
      <c r="B1202" s="23">
        <v>917</v>
      </c>
      <c r="C1202" s="23" t="s">
        <v>510</v>
      </c>
      <c r="D1202" s="23" t="s">
        <v>521</v>
      </c>
      <c r="E1202" s="24">
        <v>13506.34</v>
      </c>
    </row>
    <row r="1203" spans="1:5" s="5" customFormat="1" x14ac:dyDescent="0.25">
      <c r="A1203" s="22">
        <v>44768</v>
      </c>
      <c r="B1203" s="23">
        <v>938</v>
      </c>
      <c r="C1203" s="23" t="s">
        <v>510</v>
      </c>
      <c r="D1203" s="23" t="s">
        <v>521</v>
      </c>
      <c r="E1203" s="24">
        <v>34387.06</v>
      </c>
    </row>
    <row r="1204" spans="1:5" s="5" customFormat="1" x14ac:dyDescent="0.25">
      <c r="A1204" s="22">
        <v>44811</v>
      </c>
      <c r="B1204" s="23">
        <v>957</v>
      </c>
      <c r="C1204" s="23" t="s">
        <v>510</v>
      </c>
      <c r="D1204" s="23" t="s">
        <v>521</v>
      </c>
      <c r="E1204" s="24">
        <v>132907.32</v>
      </c>
    </row>
    <row r="1205" spans="1:5" s="5" customFormat="1" x14ac:dyDescent="0.25">
      <c r="A1205" s="22">
        <v>43774</v>
      </c>
      <c r="B1205" s="23">
        <v>71246</v>
      </c>
      <c r="C1205" s="23" t="s">
        <v>481</v>
      </c>
      <c r="D1205" s="23" t="s">
        <v>482</v>
      </c>
      <c r="E1205" s="24">
        <v>11600</v>
      </c>
    </row>
    <row r="1206" spans="1:5" s="5" customFormat="1" x14ac:dyDescent="0.25">
      <c r="A1206" s="22">
        <v>43777</v>
      </c>
      <c r="B1206" s="23">
        <v>71248</v>
      </c>
      <c r="C1206" s="23" t="s">
        <v>481</v>
      </c>
      <c r="D1206" s="23" t="s">
        <v>483</v>
      </c>
      <c r="E1206" s="24">
        <v>17419.990000000002</v>
      </c>
    </row>
    <row r="1207" spans="1:5" s="5" customFormat="1" x14ac:dyDescent="0.25">
      <c r="A1207" s="22">
        <v>43780</v>
      </c>
      <c r="B1207" s="23">
        <v>71280</v>
      </c>
      <c r="C1207" s="23" t="s">
        <v>481</v>
      </c>
      <c r="D1207" s="23" t="s">
        <v>484</v>
      </c>
      <c r="E1207" s="24">
        <v>43200</v>
      </c>
    </row>
    <row r="1208" spans="1:5" s="5" customFormat="1" x14ac:dyDescent="0.25">
      <c r="A1208" s="22">
        <v>43850</v>
      </c>
      <c r="B1208" s="23">
        <v>71666</v>
      </c>
      <c r="C1208" s="23" t="s">
        <v>481</v>
      </c>
      <c r="D1208" s="23" t="s">
        <v>485</v>
      </c>
      <c r="E1208" s="24">
        <v>21850</v>
      </c>
    </row>
    <row r="1209" spans="1:5" s="5" customFormat="1" x14ac:dyDescent="0.25">
      <c r="A1209" s="22">
        <v>43879</v>
      </c>
      <c r="B1209" s="23">
        <v>71896</v>
      </c>
      <c r="C1209" s="23" t="s">
        <v>481</v>
      </c>
      <c r="D1209" s="23" t="s">
        <v>483</v>
      </c>
      <c r="E1209" s="24">
        <v>41799.99</v>
      </c>
    </row>
    <row r="1210" spans="1:5" s="5" customFormat="1" x14ac:dyDescent="0.25">
      <c r="A1210" s="22">
        <v>43899</v>
      </c>
      <c r="B1210" s="23">
        <v>72050</v>
      </c>
      <c r="C1210" s="23" t="s">
        <v>481</v>
      </c>
      <c r="D1210" s="23" t="s">
        <v>486</v>
      </c>
      <c r="E1210" s="24">
        <v>9600</v>
      </c>
    </row>
    <row r="1211" spans="1:5" s="5" customFormat="1" x14ac:dyDescent="0.25">
      <c r="A1211" s="22">
        <v>43875</v>
      </c>
      <c r="B1211" s="23">
        <v>842</v>
      </c>
      <c r="C1211" s="23" t="s">
        <v>496</v>
      </c>
      <c r="D1211" s="23" t="s">
        <v>497</v>
      </c>
      <c r="E1211" s="24">
        <v>52405</v>
      </c>
    </row>
    <row r="1212" spans="1:5" s="5" customFormat="1" x14ac:dyDescent="0.25">
      <c r="A1212" s="22">
        <v>44067</v>
      </c>
      <c r="B1212" s="23">
        <v>1084</v>
      </c>
      <c r="C1212" s="23" t="s">
        <v>496</v>
      </c>
      <c r="D1212" s="23" t="s">
        <v>498</v>
      </c>
      <c r="E1212" s="24">
        <v>100000</v>
      </c>
    </row>
    <row r="1213" spans="1:5" s="5" customFormat="1" x14ac:dyDescent="0.25">
      <c r="A1213" s="22">
        <v>44166</v>
      </c>
      <c r="B1213" s="23">
        <v>1244</v>
      </c>
      <c r="C1213" s="23" t="s">
        <v>496</v>
      </c>
      <c r="D1213" s="23" t="s">
        <v>499</v>
      </c>
      <c r="E1213" s="24">
        <v>100800</v>
      </c>
    </row>
    <row r="1214" spans="1:5" s="5" customFormat="1" x14ac:dyDescent="0.25">
      <c r="A1214" s="22">
        <v>44246</v>
      </c>
      <c r="B1214" s="23">
        <v>1364</v>
      </c>
      <c r="C1214" s="23" t="s">
        <v>496</v>
      </c>
      <c r="D1214" s="23" t="s">
        <v>96</v>
      </c>
      <c r="E1214" s="24">
        <v>46961.64</v>
      </c>
    </row>
    <row r="1215" spans="1:5" s="5" customFormat="1" x14ac:dyDescent="0.25">
      <c r="A1215" s="22">
        <v>44256</v>
      </c>
      <c r="B1215" s="23">
        <v>1378</v>
      </c>
      <c r="C1215" s="23" t="s">
        <v>496</v>
      </c>
      <c r="D1215" s="23" t="s">
        <v>458</v>
      </c>
      <c r="E1215" s="24">
        <v>75756</v>
      </c>
    </row>
    <row r="1216" spans="1:5" s="5" customFormat="1" x14ac:dyDescent="0.25">
      <c r="A1216" s="22">
        <v>44462</v>
      </c>
      <c r="B1216" s="23">
        <v>1596</v>
      </c>
      <c r="C1216" s="23" t="s">
        <v>496</v>
      </c>
      <c r="D1216" s="23" t="s">
        <v>96</v>
      </c>
      <c r="E1216" s="24">
        <v>12000</v>
      </c>
    </row>
    <row r="1217" spans="1:5" s="5" customFormat="1" x14ac:dyDescent="0.25">
      <c r="A1217" s="22">
        <v>44484</v>
      </c>
      <c r="B1217" s="23">
        <v>1664</v>
      </c>
      <c r="C1217" s="23" t="s">
        <v>496</v>
      </c>
      <c r="D1217" s="23" t="s">
        <v>96</v>
      </c>
      <c r="E1217" s="24">
        <v>46000</v>
      </c>
    </row>
    <row r="1218" spans="1:5" s="5" customFormat="1" x14ac:dyDescent="0.25">
      <c r="A1218" s="22">
        <v>44488</v>
      </c>
      <c r="B1218" s="23">
        <v>1678</v>
      </c>
      <c r="C1218" s="23" t="s">
        <v>496</v>
      </c>
      <c r="D1218" s="23" t="s">
        <v>501</v>
      </c>
      <c r="E1218" s="24">
        <v>95800</v>
      </c>
    </row>
    <row r="1219" spans="1:5" s="5" customFormat="1" x14ac:dyDescent="0.25">
      <c r="A1219" s="22">
        <v>44491</v>
      </c>
      <c r="B1219" s="23">
        <v>1686</v>
      </c>
      <c r="C1219" s="23" t="s">
        <v>496</v>
      </c>
      <c r="D1219" s="23" t="s">
        <v>502</v>
      </c>
      <c r="E1219" s="24">
        <v>19500</v>
      </c>
    </row>
    <row r="1220" spans="1:5" s="5" customFormat="1" x14ac:dyDescent="0.25">
      <c r="A1220" s="22">
        <v>44566</v>
      </c>
      <c r="B1220" s="23">
        <v>1804</v>
      </c>
      <c r="C1220" s="23" t="s">
        <v>496</v>
      </c>
      <c r="D1220" s="23" t="s">
        <v>503</v>
      </c>
      <c r="E1220" s="24">
        <v>78000</v>
      </c>
    </row>
    <row r="1221" spans="1:5" s="5" customFormat="1" x14ac:dyDescent="0.25">
      <c r="A1221" s="22">
        <v>44566</v>
      </c>
      <c r="B1221" s="23">
        <v>1806</v>
      </c>
      <c r="C1221" s="23" t="s">
        <v>496</v>
      </c>
      <c r="D1221" s="23" t="s">
        <v>504</v>
      </c>
      <c r="E1221" s="24">
        <v>78000</v>
      </c>
    </row>
    <row r="1222" spans="1:5" s="5" customFormat="1" x14ac:dyDescent="0.25">
      <c r="A1222" s="22">
        <v>44742</v>
      </c>
      <c r="B1222" s="23">
        <v>2140</v>
      </c>
      <c r="C1222" s="23" t="s">
        <v>496</v>
      </c>
      <c r="D1222" s="23" t="s">
        <v>505</v>
      </c>
      <c r="E1222" s="24">
        <v>53100</v>
      </c>
    </row>
    <row r="1223" spans="1:5" s="5" customFormat="1" x14ac:dyDescent="0.25">
      <c r="A1223" s="22">
        <v>44753</v>
      </c>
      <c r="B1223" s="23">
        <v>2158</v>
      </c>
      <c r="C1223" s="23" t="s">
        <v>496</v>
      </c>
      <c r="D1223" s="23" t="s">
        <v>505</v>
      </c>
      <c r="E1223" s="24">
        <v>44460</v>
      </c>
    </row>
    <row r="1224" spans="1:5" s="5" customFormat="1" x14ac:dyDescent="0.25">
      <c r="A1224" s="22">
        <v>44834</v>
      </c>
      <c r="B1224" s="23">
        <v>2374</v>
      </c>
      <c r="C1224" s="23" t="s">
        <v>496</v>
      </c>
      <c r="D1224" s="23" t="s">
        <v>505</v>
      </c>
      <c r="E1224" s="24">
        <v>58000</v>
      </c>
    </row>
    <row r="1225" spans="1:5" s="5" customFormat="1" x14ac:dyDescent="0.25">
      <c r="A1225" s="22">
        <v>44834</v>
      </c>
      <c r="B1225" s="23">
        <v>2404</v>
      </c>
      <c r="C1225" s="23" t="s">
        <v>496</v>
      </c>
      <c r="D1225" s="23" t="s">
        <v>830</v>
      </c>
      <c r="E1225" s="24">
        <v>120000</v>
      </c>
    </row>
    <row r="1226" spans="1:5" s="5" customFormat="1" x14ac:dyDescent="0.25">
      <c r="A1226" s="22">
        <v>44834</v>
      </c>
      <c r="B1226" s="23">
        <v>2346</v>
      </c>
      <c r="C1226" s="23" t="s">
        <v>496</v>
      </c>
      <c r="D1226" s="23" t="s">
        <v>831</v>
      </c>
      <c r="E1226" s="24">
        <v>68000</v>
      </c>
    </row>
    <row r="1227" spans="1:5" s="5" customFormat="1" x14ac:dyDescent="0.25">
      <c r="A1227" s="22">
        <v>44543</v>
      </c>
      <c r="B1227" s="23">
        <v>15</v>
      </c>
      <c r="C1227" s="23" t="s">
        <v>526</v>
      </c>
      <c r="D1227" s="23" t="s">
        <v>527</v>
      </c>
      <c r="E1227" s="24">
        <v>80000</v>
      </c>
    </row>
    <row r="1228" spans="1:5" s="5" customFormat="1" x14ac:dyDescent="0.25">
      <c r="A1228" s="22">
        <v>44553</v>
      </c>
      <c r="B1228" s="23">
        <v>23</v>
      </c>
      <c r="C1228" s="23" t="s">
        <v>526</v>
      </c>
      <c r="D1228" s="23" t="s">
        <v>24</v>
      </c>
      <c r="E1228" s="24">
        <v>118800</v>
      </c>
    </row>
    <row r="1229" spans="1:5" s="5" customFormat="1" x14ac:dyDescent="0.25">
      <c r="A1229" s="22">
        <v>44566</v>
      </c>
      <c r="B1229" s="23">
        <v>24</v>
      </c>
      <c r="C1229" s="23" t="s">
        <v>526</v>
      </c>
      <c r="D1229" s="23" t="s">
        <v>24</v>
      </c>
      <c r="E1229" s="24">
        <v>46200</v>
      </c>
    </row>
    <row r="1230" spans="1:5" s="5" customFormat="1" x14ac:dyDescent="0.25">
      <c r="A1230" s="22">
        <v>44722</v>
      </c>
      <c r="B1230" s="23">
        <v>22</v>
      </c>
      <c r="C1230" s="23" t="s">
        <v>526</v>
      </c>
      <c r="D1230" s="23" t="s">
        <v>528</v>
      </c>
      <c r="E1230" s="24">
        <v>118800</v>
      </c>
    </row>
    <row r="1231" spans="1:5" s="5" customFormat="1" x14ac:dyDescent="0.25">
      <c r="A1231" s="22">
        <v>44781</v>
      </c>
      <c r="B1231" s="23">
        <v>28</v>
      </c>
      <c r="C1231" s="23" t="s">
        <v>526</v>
      </c>
      <c r="D1231" s="23" t="s">
        <v>528</v>
      </c>
      <c r="E1231" s="24">
        <v>118800</v>
      </c>
    </row>
    <row r="1232" spans="1:5" s="5" customFormat="1" x14ac:dyDescent="0.25">
      <c r="A1232" s="22">
        <v>44543</v>
      </c>
      <c r="B1232" s="23">
        <v>2182</v>
      </c>
      <c r="C1232" s="23" t="s">
        <v>550</v>
      </c>
      <c r="D1232" s="23" t="s">
        <v>551</v>
      </c>
      <c r="E1232" s="24">
        <v>3882.4</v>
      </c>
    </row>
    <row r="1233" spans="1:5" s="5" customFormat="1" x14ac:dyDescent="0.25">
      <c r="A1233" s="22">
        <v>44664</v>
      </c>
      <c r="B1233" s="23">
        <v>2369</v>
      </c>
      <c r="C1233" s="23" t="s">
        <v>550</v>
      </c>
      <c r="D1233" s="23" t="s">
        <v>170</v>
      </c>
      <c r="E1233" s="24">
        <v>149270</v>
      </c>
    </row>
    <row r="1234" spans="1:5" s="5" customFormat="1" x14ac:dyDescent="0.25">
      <c r="A1234" s="22">
        <v>44707</v>
      </c>
      <c r="B1234" s="23">
        <v>2420</v>
      </c>
      <c r="C1234" s="23" t="s">
        <v>550</v>
      </c>
      <c r="D1234" s="23" t="s">
        <v>25</v>
      </c>
      <c r="E1234" s="24">
        <v>132535</v>
      </c>
    </row>
    <row r="1235" spans="1:5" s="5" customFormat="1" x14ac:dyDescent="0.25">
      <c r="A1235" s="22">
        <v>44720</v>
      </c>
      <c r="B1235" s="23">
        <v>2442</v>
      </c>
      <c r="C1235" s="23" t="s">
        <v>550</v>
      </c>
      <c r="D1235" s="23" t="s">
        <v>25</v>
      </c>
      <c r="E1235" s="24">
        <v>68600</v>
      </c>
    </row>
    <row r="1236" spans="1:5" s="5" customFormat="1" x14ac:dyDescent="0.25">
      <c r="A1236" s="22">
        <v>44720</v>
      </c>
      <c r="B1236" s="23">
        <v>2445</v>
      </c>
      <c r="C1236" s="23" t="s">
        <v>550</v>
      </c>
      <c r="D1236" s="23" t="s">
        <v>25</v>
      </c>
      <c r="E1236" s="24">
        <v>81000</v>
      </c>
    </row>
    <row r="1237" spans="1:5" s="5" customFormat="1" x14ac:dyDescent="0.25">
      <c r="A1237" s="22">
        <v>44720</v>
      </c>
      <c r="B1237" s="23">
        <v>2448</v>
      </c>
      <c r="C1237" s="23" t="s">
        <v>550</v>
      </c>
      <c r="D1237" s="23" t="s">
        <v>25</v>
      </c>
      <c r="E1237" s="24">
        <v>58000</v>
      </c>
    </row>
    <row r="1238" spans="1:5" s="5" customFormat="1" x14ac:dyDescent="0.25">
      <c r="A1238" s="22">
        <v>44720</v>
      </c>
      <c r="B1238" s="23">
        <v>2453</v>
      </c>
      <c r="C1238" s="23" t="s">
        <v>550</v>
      </c>
      <c r="D1238" s="23" t="s">
        <v>25</v>
      </c>
      <c r="E1238" s="24">
        <v>117178</v>
      </c>
    </row>
    <row r="1239" spans="1:5" s="5" customFormat="1" x14ac:dyDescent="0.25">
      <c r="A1239" s="22">
        <v>44725</v>
      </c>
      <c r="B1239" s="23">
        <v>1741</v>
      </c>
      <c r="C1239" s="23" t="s">
        <v>550</v>
      </c>
      <c r="D1239" s="23" t="s">
        <v>551</v>
      </c>
      <c r="E1239" s="24">
        <v>35000</v>
      </c>
    </row>
    <row r="1240" spans="1:5" s="5" customFormat="1" x14ac:dyDescent="0.25">
      <c r="A1240" s="22">
        <v>44727</v>
      </c>
      <c r="B1240" s="23">
        <v>2454</v>
      </c>
      <c r="C1240" s="23" t="s">
        <v>550</v>
      </c>
      <c r="D1240" s="23" t="s">
        <v>236</v>
      </c>
      <c r="E1240" s="24">
        <v>74250</v>
      </c>
    </row>
    <row r="1241" spans="1:5" s="5" customFormat="1" x14ac:dyDescent="0.25">
      <c r="A1241" s="22">
        <v>44727</v>
      </c>
      <c r="B1241" s="23">
        <v>2464</v>
      </c>
      <c r="C1241" s="23" t="s">
        <v>550</v>
      </c>
      <c r="D1241" s="23" t="s">
        <v>23</v>
      </c>
      <c r="E1241" s="24">
        <v>65162</v>
      </c>
    </row>
    <row r="1242" spans="1:5" s="5" customFormat="1" x14ac:dyDescent="0.25">
      <c r="A1242" s="22">
        <v>44734</v>
      </c>
      <c r="B1242" s="23">
        <v>2475</v>
      </c>
      <c r="C1242" s="23" t="s">
        <v>550</v>
      </c>
      <c r="D1242" s="23" t="s">
        <v>236</v>
      </c>
      <c r="E1242" s="24">
        <v>12000</v>
      </c>
    </row>
    <row r="1243" spans="1:5" s="5" customFormat="1" x14ac:dyDescent="0.25">
      <c r="A1243" s="22">
        <v>44734</v>
      </c>
      <c r="B1243" s="23">
        <v>2480</v>
      </c>
      <c r="C1243" s="23" t="s">
        <v>550</v>
      </c>
      <c r="D1243" s="23" t="s">
        <v>236</v>
      </c>
      <c r="E1243" s="24">
        <v>79000</v>
      </c>
    </row>
    <row r="1244" spans="1:5" s="5" customFormat="1" x14ac:dyDescent="0.25">
      <c r="A1244" s="22">
        <v>44742</v>
      </c>
      <c r="B1244" s="23">
        <v>2492</v>
      </c>
      <c r="C1244" s="23" t="s">
        <v>550</v>
      </c>
      <c r="D1244" s="23" t="s">
        <v>236</v>
      </c>
      <c r="E1244" s="24">
        <v>155760</v>
      </c>
    </row>
    <row r="1245" spans="1:5" s="5" customFormat="1" x14ac:dyDescent="0.25">
      <c r="A1245" s="22">
        <v>44771</v>
      </c>
      <c r="B1245" s="23">
        <v>2528</v>
      </c>
      <c r="C1245" s="23" t="s">
        <v>550</v>
      </c>
      <c r="D1245" s="23" t="s">
        <v>552</v>
      </c>
      <c r="E1245" s="24">
        <v>123900</v>
      </c>
    </row>
    <row r="1246" spans="1:5" s="5" customFormat="1" x14ac:dyDescent="0.25">
      <c r="A1246" s="22">
        <v>44834</v>
      </c>
      <c r="B1246" s="23">
        <v>2586</v>
      </c>
      <c r="C1246" s="23" t="s">
        <v>550</v>
      </c>
      <c r="D1246" s="23" t="s">
        <v>552</v>
      </c>
      <c r="E1246" s="24">
        <v>21060</v>
      </c>
    </row>
    <row r="1247" spans="1:5" s="5" customFormat="1" x14ac:dyDescent="0.25">
      <c r="A1247" s="22">
        <v>44425</v>
      </c>
      <c r="B1247" s="23">
        <v>318</v>
      </c>
      <c r="C1247" s="23" t="s">
        <v>553</v>
      </c>
      <c r="D1247" s="23" t="s">
        <v>554</v>
      </c>
      <c r="E1247" s="24">
        <v>64170</v>
      </c>
    </row>
    <row r="1248" spans="1:5" s="5" customFormat="1" x14ac:dyDescent="0.25">
      <c r="A1248" s="22">
        <v>44448</v>
      </c>
      <c r="B1248" s="23">
        <v>321</v>
      </c>
      <c r="C1248" s="23" t="s">
        <v>553</v>
      </c>
      <c r="D1248" s="23" t="s">
        <v>555</v>
      </c>
      <c r="E1248" s="24">
        <v>94700</v>
      </c>
    </row>
    <row r="1249" spans="1:5" s="5" customFormat="1" x14ac:dyDescent="0.25">
      <c r="A1249" s="22">
        <v>44488</v>
      </c>
      <c r="B1249" s="23">
        <v>336</v>
      </c>
      <c r="C1249" s="23" t="s">
        <v>553</v>
      </c>
      <c r="D1249" s="23" t="s">
        <v>556</v>
      </c>
      <c r="E1249" s="24">
        <v>99860</v>
      </c>
    </row>
    <row r="1250" spans="1:5" s="5" customFormat="1" x14ac:dyDescent="0.25">
      <c r="A1250" s="22">
        <v>44488</v>
      </c>
      <c r="B1250" s="23">
        <v>337</v>
      </c>
      <c r="C1250" s="23" t="s">
        <v>553</v>
      </c>
      <c r="D1250" s="23" t="s">
        <v>556</v>
      </c>
      <c r="E1250" s="24">
        <v>62870</v>
      </c>
    </row>
    <row r="1251" spans="1:5" s="5" customFormat="1" x14ac:dyDescent="0.25">
      <c r="A1251" s="22">
        <v>44511</v>
      </c>
      <c r="B1251" s="23">
        <v>344</v>
      </c>
      <c r="C1251" s="23" t="s">
        <v>553</v>
      </c>
      <c r="D1251" s="23" t="s">
        <v>557</v>
      </c>
      <c r="E1251" s="24">
        <v>62870</v>
      </c>
    </row>
    <row r="1252" spans="1:5" s="5" customFormat="1" x14ac:dyDescent="0.25">
      <c r="A1252" s="22">
        <v>44511</v>
      </c>
      <c r="B1252" s="23">
        <v>345</v>
      </c>
      <c r="C1252" s="23" t="s">
        <v>553</v>
      </c>
      <c r="D1252" s="23" t="s">
        <v>558</v>
      </c>
      <c r="E1252" s="24">
        <v>99860</v>
      </c>
    </row>
    <row r="1253" spans="1:5" s="5" customFormat="1" x14ac:dyDescent="0.25">
      <c r="A1253" s="22">
        <v>44512</v>
      </c>
      <c r="B1253" s="23">
        <v>343</v>
      </c>
      <c r="C1253" s="23" t="s">
        <v>553</v>
      </c>
      <c r="D1253" s="23" t="s">
        <v>558</v>
      </c>
      <c r="E1253" s="24">
        <v>99860</v>
      </c>
    </row>
    <row r="1254" spans="1:5" s="5" customFormat="1" x14ac:dyDescent="0.25">
      <c r="A1254" s="22">
        <v>44543</v>
      </c>
      <c r="B1254" s="23">
        <v>356</v>
      </c>
      <c r="C1254" s="23" t="s">
        <v>553</v>
      </c>
      <c r="D1254" s="23" t="s">
        <v>555</v>
      </c>
      <c r="E1254" s="24">
        <v>65700</v>
      </c>
    </row>
    <row r="1255" spans="1:5" s="5" customFormat="1" x14ac:dyDescent="0.25">
      <c r="A1255" s="22">
        <v>44550</v>
      </c>
      <c r="B1255" s="23">
        <v>357</v>
      </c>
      <c r="C1255" s="23" t="s">
        <v>553</v>
      </c>
      <c r="D1255" s="23" t="s">
        <v>559</v>
      </c>
      <c r="E1255" s="24">
        <v>103720</v>
      </c>
    </row>
    <row r="1256" spans="1:5" s="5" customFormat="1" x14ac:dyDescent="0.25">
      <c r="A1256" s="22">
        <v>44566</v>
      </c>
      <c r="B1256" s="23">
        <v>363</v>
      </c>
      <c r="C1256" s="23" t="s">
        <v>553</v>
      </c>
      <c r="D1256" s="23" t="s">
        <v>555</v>
      </c>
      <c r="E1256" s="24">
        <v>75800</v>
      </c>
    </row>
    <row r="1257" spans="1:5" s="5" customFormat="1" x14ac:dyDescent="0.25">
      <c r="A1257" s="22">
        <v>44573</v>
      </c>
      <c r="B1257" s="23">
        <v>361</v>
      </c>
      <c r="C1257" s="23" t="s">
        <v>553</v>
      </c>
      <c r="D1257" s="23" t="s">
        <v>557</v>
      </c>
      <c r="E1257" s="24">
        <v>66420</v>
      </c>
    </row>
    <row r="1258" spans="1:5" s="5" customFormat="1" x14ac:dyDescent="0.25">
      <c r="A1258" s="22">
        <v>44573</v>
      </c>
      <c r="B1258" s="23">
        <v>364</v>
      </c>
      <c r="C1258" s="23" t="s">
        <v>553</v>
      </c>
      <c r="D1258" s="23" t="s">
        <v>560</v>
      </c>
      <c r="E1258" s="24">
        <v>75800</v>
      </c>
    </row>
    <row r="1259" spans="1:5" s="5" customFormat="1" x14ac:dyDescent="0.25">
      <c r="A1259" s="22">
        <v>44635</v>
      </c>
      <c r="B1259" s="23">
        <v>244</v>
      </c>
      <c r="C1259" s="23" t="s">
        <v>553</v>
      </c>
      <c r="D1259" s="23" t="s">
        <v>561</v>
      </c>
      <c r="E1259" s="24">
        <v>111716.5</v>
      </c>
    </row>
    <row r="1260" spans="1:5" s="5" customFormat="1" x14ac:dyDescent="0.25">
      <c r="A1260" s="22">
        <v>44742</v>
      </c>
      <c r="B1260" s="23">
        <v>386</v>
      </c>
      <c r="C1260" s="23" t="s">
        <v>553</v>
      </c>
      <c r="D1260" s="23" t="s">
        <v>561</v>
      </c>
      <c r="E1260" s="24">
        <v>73390</v>
      </c>
    </row>
    <row r="1261" spans="1:5" s="5" customFormat="1" x14ac:dyDescent="0.25">
      <c r="A1261" s="22">
        <v>44753</v>
      </c>
      <c r="B1261" s="23">
        <v>399</v>
      </c>
      <c r="C1261" s="23" t="s">
        <v>553</v>
      </c>
      <c r="D1261" s="23" t="s">
        <v>561</v>
      </c>
      <c r="E1261" s="24">
        <v>294486</v>
      </c>
    </row>
    <row r="1262" spans="1:5" s="5" customFormat="1" x14ac:dyDescent="0.25">
      <c r="A1262" s="22">
        <v>44781</v>
      </c>
      <c r="B1262" s="23">
        <v>404</v>
      </c>
      <c r="C1262" s="23" t="s">
        <v>553</v>
      </c>
      <c r="D1262" s="23" t="s">
        <v>561</v>
      </c>
      <c r="E1262" s="24">
        <v>354610</v>
      </c>
    </row>
    <row r="1263" spans="1:5" s="5" customFormat="1" x14ac:dyDescent="0.25">
      <c r="A1263" s="22">
        <v>44791</v>
      </c>
      <c r="B1263" s="23">
        <v>409</v>
      </c>
      <c r="C1263" s="23" t="s">
        <v>553</v>
      </c>
      <c r="D1263" s="23" t="s">
        <v>561</v>
      </c>
      <c r="E1263" s="24">
        <v>152760</v>
      </c>
    </row>
    <row r="1264" spans="1:5" s="5" customFormat="1" x14ac:dyDescent="0.25">
      <c r="A1264" s="22">
        <v>44820</v>
      </c>
      <c r="B1264" s="23">
        <v>4005</v>
      </c>
      <c r="C1264" s="23" t="s">
        <v>553</v>
      </c>
      <c r="D1264" s="23" t="s">
        <v>561</v>
      </c>
      <c r="E1264" s="24">
        <v>152760</v>
      </c>
    </row>
    <row r="1265" spans="1:5" s="5" customFormat="1" x14ac:dyDescent="0.25">
      <c r="A1265" s="22">
        <v>43248</v>
      </c>
      <c r="B1265" s="23">
        <v>19818</v>
      </c>
      <c r="C1265" s="23" t="s">
        <v>639</v>
      </c>
      <c r="D1265" s="23" t="s">
        <v>640</v>
      </c>
      <c r="E1265" s="24">
        <v>6970</v>
      </c>
    </row>
    <row r="1266" spans="1:5" s="5" customFormat="1" x14ac:dyDescent="0.25">
      <c r="A1266" s="22">
        <v>43276</v>
      </c>
      <c r="B1266" s="23">
        <v>19901</v>
      </c>
      <c r="C1266" s="23" t="s">
        <v>639</v>
      </c>
      <c r="D1266" s="23" t="s">
        <v>388</v>
      </c>
      <c r="E1266" s="24">
        <v>26700</v>
      </c>
    </row>
    <row r="1267" spans="1:5" s="5" customFormat="1" x14ac:dyDescent="0.25">
      <c r="A1267" s="22">
        <v>43278</v>
      </c>
      <c r="B1267" s="23">
        <v>19916</v>
      </c>
      <c r="C1267" s="23" t="s">
        <v>639</v>
      </c>
      <c r="D1267" s="23" t="s">
        <v>388</v>
      </c>
      <c r="E1267" s="24">
        <v>25858</v>
      </c>
    </row>
    <row r="1268" spans="1:5" x14ac:dyDescent="0.25">
      <c r="A1268" s="22">
        <v>43286</v>
      </c>
      <c r="B1268" s="23">
        <v>19940</v>
      </c>
      <c r="C1268" s="23" t="s">
        <v>639</v>
      </c>
      <c r="D1268" s="23" t="s">
        <v>388</v>
      </c>
      <c r="E1268" s="24">
        <v>13700</v>
      </c>
    </row>
    <row r="1269" spans="1:5" s="5" customFormat="1" x14ac:dyDescent="0.25">
      <c r="A1269" s="22">
        <v>43315</v>
      </c>
      <c r="B1269" s="23">
        <v>20025</v>
      </c>
      <c r="C1269" s="23" t="s">
        <v>639</v>
      </c>
      <c r="D1269" s="23" t="s">
        <v>641</v>
      </c>
      <c r="E1269" s="24">
        <v>13100</v>
      </c>
    </row>
    <row r="1270" spans="1:5" s="5" customFormat="1" x14ac:dyDescent="0.25">
      <c r="A1270" s="22">
        <v>43318</v>
      </c>
      <c r="B1270" s="23">
        <v>20028</v>
      </c>
      <c r="C1270" s="23" t="s">
        <v>639</v>
      </c>
      <c r="D1270" s="23" t="s">
        <v>388</v>
      </c>
      <c r="E1270" s="24">
        <v>2600</v>
      </c>
    </row>
    <row r="1271" spans="1:5" s="5" customFormat="1" x14ac:dyDescent="0.25">
      <c r="A1271" s="22">
        <v>43318</v>
      </c>
      <c r="B1271" s="23">
        <v>20037</v>
      </c>
      <c r="C1271" s="23" t="s">
        <v>639</v>
      </c>
      <c r="D1271" s="23" t="s">
        <v>642</v>
      </c>
      <c r="E1271" s="24">
        <v>2400</v>
      </c>
    </row>
    <row r="1272" spans="1:5" s="5" customFormat="1" x14ac:dyDescent="0.25">
      <c r="A1272" s="22">
        <v>43333</v>
      </c>
      <c r="B1272" s="23">
        <v>20068</v>
      </c>
      <c r="C1272" s="23" t="s">
        <v>639</v>
      </c>
      <c r="D1272" s="23" t="s">
        <v>388</v>
      </c>
      <c r="E1272" s="24">
        <v>3900</v>
      </c>
    </row>
    <row r="1273" spans="1:5" x14ac:dyDescent="0.25">
      <c r="A1273" s="22">
        <v>43369</v>
      </c>
      <c r="B1273" s="23">
        <v>20163</v>
      </c>
      <c r="C1273" s="23" t="s">
        <v>639</v>
      </c>
      <c r="D1273" s="23" t="s">
        <v>388</v>
      </c>
      <c r="E1273" s="24">
        <v>6500</v>
      </c>
    </row>
    <row r="1274" spans="1:5" s="5" customFormat="1" x14ac:dyDescent="0.25">
      <c r="A1274" s="22">
        <v>43460</v>
      </c>
      <c r="B1274" s="23">
        <v>20391</v>
      </c>
      <c r="C1274" s="23" t="s">
        <v>639</v>
      </c>
      <c r="D1274" s="23" t="s">
        <v>643</v>
      </c>
      <c r="E1274" s="24">
        <v>13000</v>
      </c>
    </row>
    <row r="1275" spans="1:5" s="5" customFormat="1" x14ac:dyDescent="0.25">
      <c r="A1275" s="22">
        <v>43244</v>
      </c>
      <c r="B1275" s="23">
        <v>6</v>
      </c>
      <c r="C1275" s="23" t="s">
        <v>547</v>
      </c>
      <c r="D1275" s="23" t="s">
        <v>538</v>
      </c>
      <c r="E1275" s="24">
        <v>39600</v>
      </c>
    </row>
    <row r="1276" spans="1:5" s="5" customFormat="1" x14ac:dyDescent="0.25">
      <c r="A1276" s="22">
        <v>43252</v>
      </c>
      <c r="B1276" s="23">
        <v>7</v>
      </c>
      <c r="C1276" s="23" t="s">
        <v>547</v>
      </c>
      <c r="D1276" s="23" t="s">
        <v>538</v>
      </c>
      <c r="E1276" s="24">
        <v>39600</v>
      </c>
    </row>
    <row r="1277" spans="1:5" s="5" customFormat="1" x14ac:dyDescent="0.25">
      <c r="A1277" s="22">
        <v>43262</v>
      </c>
      <c r="B1277" s="23">
        <v>8</v>
      </c>
      <c r="C1277" s="23" t="s">
        <v>547</v>
      </c>
      <c r="D1277" s="23" t="s">
        <v>538</v>
      </c>
      <c r="E1277" s="24">
        <v>29700</v>
      </c>
    </row>
    <row r="1278" spans="1:5" s="5" customFormat="1" x14ac:dyDescent="0.25">
      <c r="A1278" s="22">
        <v>43286</v>
      </c>
      <c r="B1278" s="23">
        <v>10</v>
      </c>
      <c r="C1278" s="23" t="s">
        <v>547</v>
      </c>
      <c r="D1278" s="23" t="s">
        <v>548</v>
      </c>
      <c r="E1278" s="24">
        <v>39855.15</v>
      </c>
    </row>
    <row r="1279" spans="1:5" s="5" customFormat="1" x14ac:dyDescent="0.25">
      <c r="A1279" s="22">
        <v>43308</v>
      </c>
      <c r="B1279" s="23">
        <v>11</v>
      </c>
      <c r="C1279" s="23" t="s">
        <v>547</v>
      </c>
      <c r="D1279" s="23" t="s">
        <v>500</v>
      </c>
      <c r="E1279" s="24">
        <v>3540</v>
      </c>
    </row>
    <row r="1280" spans="1:5" s="5" customFormat="1" x14ac:dyDescent="0.25">
      <c r="A1280" s="22">
        <v>43311</v>
      </c>
      <c r="B1280" s="23">
        <v>12</v>
      </c>
      <c r="C1280" s="23" t="s">
        <v>547</v>
      </c>
      <c r="D1280" s="23" t="s">
        <v>281</v>
      </c>
      <c r="E1280" s="24">
        <v>3000</v>
      </c>
    </row>
    <row r="1281" spans="1:5" s="5" customFormat="1" x14ac:dyDescent="0.25">
      <c r="A1281" s="22">
        <v>43318</v>
      </c>
      <c r="B1281" s="23">
        <v>13</v>
      </c>
      <c r="C1281" s="23" t="s">
        <v>547</v>
      </c>
      <c r="D1281" s="23" t="s">
        <v>549</v>
      </c>
      <c r="E1281" s="24">
        <v>3000</v>
      </c>
    </row>
    <row r="1282" spans="1:5" s="5" customFormat="1" x14ac:dyDescent="0.25">
      <c r="A1282" s="22">
        <v>43346</v>
      </c>
      <c r="B1282" s="23">
        <v>14</v>
      </c>
      <c r="C1282" s="23" t="s">
        <v>547</v>
      </c>
      <c r="D1282" s="23" t="s">
        <v>549</v>
      </c>
      <c r="E1282" s="24">
        <v>3000</v>
      </c>
    </row>
    <row r="1283" spans="1:5" s="5" customFormat="1" x14ac:dyDescent="0.25">
      <c r="A1283" s="22">
        <v>43360</v>
      </c>
      <c r="B1283" s="23">
        <v>16</v>
      </c>
      <c r="C1283" s="23" t="s">
        <v>547</v>
      </c>
      <c r="D1283" s="23" t="s">
        <v>549</v>
      </c>
      <c r="E1283" s="24">
        <v>2700</v>
      </c>
    </row>
    <row r="1284" spans="1:5" s="5" customFormat="1" x14ac:dyDescent="0.25">
      <c r="A1284" s="22">
        <v>43368</v>
      </c>
      <c r="B1284" s="23">
        <v>18</v>
      </c>
      <c r="C1284" s="23" t="s">
        <v>547</v>
      </c>
      <c r="D1284" s="23" t="s">
        <v>499</v>
      </c>
      <c r="E1284" s="24">
        <v>11400</v>
      </c>
    </row>
    <row r="1285" spans="1:5" s="5" customFormat="1" x14ac:dyDescent="0.25">
      <c r="A1285" s="22">
        <v>43375</v>
      </c>
      <c r="B1285" s="23">
        <v>19</v>
      </c>
      <c r="C1285" s="23" t="s">
        <v>547</v>
      </c>
      <c r="D1285" s="23" t="s">
        <v>549</v>
      </c>
      <c r="E1285" s="24">
        <v>6000</v>
      </c>
    </row>
    <row r="1286" spans="1:5" s="5" customFormat="1" x14ac:dyDescent="0.25">
      <c r="A1286" s="22">
        <v>44720</v>
      </c>
      <c r="B1286" s="23">
        <v>18</v>
      </c>
      <c r="C1286" s="23" t="s">
        <v>693</v>
      </c>
      <c r="D1286" s="23" t="s">
        <v>694</v>
      </c>
      <c r="E1286" s="24">
        <v>42800</v>
      </c>
    </row>
    <row r="1287" spans="1:5" x14ac:dyDescent="0.25">
      <c r="A1287" s="22">
        <v>44754</v>
      </c>
      <c r="B1287" s="23">
        <v>19</v>
      </c>
      <c r="C1287" s="23" t="s">
        <v>693</v>
      </c>
      <c r="D1287" s="23" t="s">
        <v>694</v>
      </c>
      <c r="E1287" s="24">
        <v>116640</v>
      </c>
    </row>
    <row r="1288" spans="1:5" s="5" customFormat="1" x14ac:dyDescent="0.25">
      <c r="A1288" s="22">
        <v>44754</v>
      </c>
      <c r="B1288" s="23">
        <v>19</v>
      </c>
      <c r="C1288" s="23" t="s">
        <v>693</v>
      </c>
      <c r="D1288" s="23" t="s">
        <v>694</v>
      </c>
      <c r="E1288" s="24">
        <v>116640</v>
      </c>
    </row>
    <row r="1289" spans="1:5" s="5" customFormat="1" x14ac:dyDescent="0.25">
      <c r="A1289" s="22">
        <v>44246</v>
      </c>
      <c r="B1289" s="23">
        <v>16802</v>
      </c>
      <c r="C1289" s="23" t="s">
        <v>582</v>
      </c>
      <c r="D1289" s="23" t="s">
        <v>583</v>
      </c>
      <c r="E1289" s="24">
        <v>123000</v>
      </c>
    </row>
    <row r="1290" spans="1:5" s="5" customFormat="1" x14ac:dyDescent="0.25">
      <c r="A1290" s="22">
        <v>44260</v>
      </c>
      <c r="B1290" s="23">
        <v>16928</v>
      </c>
      <c r="C1290" s="23" t="s">
        <v>582</v>
      </c>
      <c r="D1290" s="23" t="s">
        <v>584</v>
      </c>
      <c r="E1290" s="24">
        <v>100000</v>
      </c>
    </row>
    <row r="1291" spans="1:5" s="5" customFormat="1" x14ac:dyDescent="0.25">
      <c r="A1291" s="22">
        <v>44265</v>
      </c>
      <c r="B1291" s="23">
        <v>16970</v>
      </c>
      <c r="C1291" s="23" t="s">
        <v>582</v>
      </c>
      <c r="D1291" s="23" t="s">
        <v>585</v>
      </c>
      <c r="E1291" s="24">
        <v>80000</v>
      </c>
    </row>
    <row r="1292" spans="1:5" s="5" customFormat="1" x14ac:dyDescent="0.25">
      <c r="A1292" s="22">
        <v>44280</v>
      </c>
      <c r="B1292" s="23">
        <v>17151</v>
      </c>
      <c r="C1292" s="23" t="s">
        <v>582</v>
      </c>
      <c r="D1292" s="23" t="s">
        <v>585</v>
      </c>
      <c r="E1292" s="24">
        <v>130000</v>
      </c>
    </row>
    <row r="1293" spans="1:5" s="5" customFormat="1" x14ac:dyDescent="0.25">
      <c r="A1293" s="22">
        <v>44284</v>
      </c>
      <c r="B1293" s="23">
        <v>17126</v>
      </c>
      <c r="C1293" s="23" t="s">
        <v>582</v>
      </c>
      <c r="D1293" s="23" t="s">
        <v>586</v>
      </c>
      <c r="E1293" s="24">
        <v>110000</v>
      </c>
    </row>
    <row r="1294" spans="1:5" s="5" customFormat="1" x14ac:dyDescent="0.25">
      <c r="A1294" s="22">
        <v>44286</v>
      </c>
      <c r="B1294" s="23">
        <v>17153</v>
      </c>
      <c r="C1294" s="23" t="s">
        <v>582</v>
      </c>
      <c r="D1294" s="23" t="s">
        <v>583</v>
      </c>
      <c r="E1294" s="24">
        <v>60000</v>
      </c>
    </row>
    <row r="1295" spans="1:5" s="5" customFormat="1" x14ac:dyDescent="0.25">
      <c r="A1295" s="22">
        <v>44293</v>
      </c>
      <c r="B1295" s="23">
        <v>17204</v>
      </c>
      <c r="C1295" s="23" t="s">
        <v>582</v>
      </c>
      <c r="D1295" s="23" t="s">
        <v>109</v>
      </c>
      <c r="E1295" s="24">
        <v>130000</v>
      </c>
    </row>
    <row r="1296" spans="1:5" x14ac:dyDescent="0.25">
      <c r="A1296" s="22">
        <v>44295</v>
      </c>
      <c r="B1296" s="23">
        <v>17228</v>
      </c>
      <c r="C1296" s="23" t="s">
        <v>582</v>
      </c>
      <c r="D1296" s="23" t="s">
        <v>109</v>
      </c>
      <c r="E1296" s="24">
        <v>128000</v>
      </c>
    </row>
    <row r="1297" spans="1:5" s="5" customFormat="1" x14ac:dyDescent="0.25">
      <c r="A1297" s="22">
        <v>44299</v>
      </c>
      <c r="B1297" s="23">
        <v>17249</v>
      </c>
      <c r="C1297" s="23" t="s">
        <v>582</v>
      </c>
      <c r="D1297" s="23" t="s">
        <v>585</v>
      </c>
      <c r="E1297" s="24">
        <v>128000</v>
      </c>
    </row>
    <row r="1298" spans="1:5" x14ac:dyDescent="0.25">
      <c r="A1298" s="22">
        <v>44301</v>
      </c>
      <c r="B1298" s="23">
        <v>17286</v>
      </c>
      <c r="C1298" s="23" t="s">
        <v>582</v>
      </c>
      <c r="D1298" s="23" t="s">
        <v>587</v>
      </c>
      <c r="E1298" s="24">
        <v>129000</v>
      </c>
    </row>
    <row r="1299" spans="1:5" s="5" customFormat="1" x14ac:dyDescent="0.25">
      <c r="A1299" s="22">
        <v>44308</v>
      </c>
      <c r="B1299" s="23">
        <v>17365</v>
      </c>
      <c r="C1299" s="23" t="s">
        <v>582</v>
      </c>
      <c r="D1299" s="23" t="s">
        <v>109</v>
      </c>
      <c r="E1299" s="24">
        <v>120000</v>
      </c>
    </row>
    <row r="1300" spans="1:5" x14ac:dyDescent="0.25">
      <c r="A1300" s="22">
        <v>44313</v>
      </c>
      <c r="B1300" s="23">
        <v>17407</v>
      </c>
      <c r="C1300" s="23" t="s">
        <v>582</v>
      </c>
      <c r="D1300" s="23" t="s">
        <v>109</v>
      </c>
      <c r="E1300" s="24">
        <v>60000</v>
      </c>
    </row>
    <row r="1301" spans="1:5" s="5" customFormat="1" x14ac:dyDescent="0.25">
      <c r="A1301" s="22">
        <v>44320</v>
      </c>
      <c r="B1301" s="23">
        <v>17469</v>
      </c>
      <c r="C1301" s="23" t="s">
        <v>582</v>
      </c>
      <c r="D1301" s="23" t="s">
        <v>109</v>
      </c>
      <c r="E1301" s="24">
        <v>128000</v>
      </c>
    </row>
    <row r="1302" spans="1:5" x14ac:dyDescent="0.25">
      <c r="A1302" s="22">
        <v>44326</v>
      </c>
      <c r="B1302" s="23">
        <v>17452</v>
      </c>
      <c r="C1302" s="23" t="s">
        <v>582</v>
      </c>
      <c r="D1302" s="23" t="s">
        <v>109</v>
      </c>
      <c r="E1302" s="24">
        <v>90000</v>
      </c>
    </row>
    <row r="1303" spans="1:5" x14ac:dyDescent="0.25">
      <c r="A1303" s="22">
        <v>44328</v>
      </c>
      <c r="B1303" s="23">
        <v>17530</v>
      </c>
      <c r="C1303" s="23" t="s">
        <v>582</v>
      </c>
      <c r="D1303" s="23" t="s">
        <v>131</v>
      </c>
      <c r="E1303" s="24">
        <v>120000</v>
      </c>
    </row>
    <row r="1304" spans="1:5" s="5" customFormat="1" x14ac:dyDescent="0.25">
      <c r="A1304" s="22">
        <v>44330</v>
      </c>
      <c r="B1304" s="23">
        <v>17564</v>
      </c>
      <c r="C1304" s="23" t="s">
        <v>582</v>
      </c>
      <c r="D1304" s="23" t="s">
        <v>431</v>
      </c>
      <c r="E1304" s="24">
        <v>125000</v>
      </c>
    </row>
    <row r="1305" spans="1:5" x14ac:dyDescent="0.25">
      <c r="A1305" s="22">
        <v>44333</v>
      </c>
      <c r="B1305" s="23">
        <v>17579</v>
      </c>
      <c r="C1305" s="23" t="s">
        <v>582</v>
      </c>
      <c r="D1305" s="23" t="s">
        <v>131</v>
      </c>
      <c r="E1305" s="24">
        <v>130800</v>
      </c>
    </row>
    <row r="1306" spans="1:5" s="5" customFormat="1" x14ac:dyDescent="0.25">
      <c r="A1306" s="22">
        <v>44336</v>
      </c>
      <c r="B1306" s="23">
        <v>17630</v>
      </c>
      <c r="C1306" s="23" t="s">
        <v>582</v>
      </c>
      <c r="D1306" s="23" t="s">
        <v>431</v>
      </c>
      <c r="E1306" s="24">
        <v>125000</v>
      </c>
    </row>
    <row r="1307" spans="1:5" x14ac:dyDescent="0.25">
      <c r="A1307" s="22">
        <v>44336</v>
      </c>
      <c r="B1307" s="23">
        <v>17631</v>
      </c>
      <c r="C1307" s="23" t="s">
        <v>582</v>
      </c>
      <c r="D1307" s="23" t="s">
        <v>239</v>
      </c>
      <c r="E1307" s="24">
        <v>129500</v>
      </c>
    </row>
    <row r="1308" spans="1:5" s="5" customFormat="1" x14ac:dyDescent="0.25">
      <c r="A1308" s="22">
        <v>44348</v>
      </c>
      <c r="B1308" s="23">
        <v>17788</v>
      </c>
      <c r="C1308" s="23" t="s">
        <v>582</v>
      </c>
      <c r="D1308" s="23" t="s">
        <v>109</v>
      </c>
      <c r="E1308" s="24">
        <v>117000</v>
      </c>
    </row>
    <row r="1309" spans="1:5" x14ac:dyDescent="0.25">
      <c r="A1309" s="22">
        <v>44358</v>
      </c>
      <c r="B1309" s="23">
        <v>17861</v>
      </c>
      <c r="C1309" s="23" t="s">
        <v>582</v>
      </c>
      <c r="D1309" s="23" t="s">
        <v>569</v>
      </c>
      <c r="E1309" s="24">
        <v>120000</v>
      </c>
    </row>
    <row r="1310" spans="1:5" s="5" customFormat="1" x14ac:dyDescent="0.25">
      <c r="A1310" s="22">
        <v>44369</v>
      </c>
      <c r="B1310" s="23">
        <v>17941</v>
      </c>
      <c r="C1310" s="23" t="s">
        <v>582</v>
      </c>
      <c r="D1310" s="23" t="s">
        <v>569</v>
      </c>
      <c r="E1310" s="24">
        <v>120000</v>
      </c>
    </row>
    <row r="1311" spans="1:5" x14ac:dyDescent="0.25">
      <c r="A1311" s="22">
        <v>44389</v>
      </c>
      <c r="B1311" s="23">
        <v>18174</v>
      </c>
      <c r="C1311" s="23" t="s">
        <v>582</v>
      </c>
      <c r="D1311" s="23" t="s">
        <v>239</v>
      </c>
      <c r="E1311" s="24">
        <v>30000</v>
      </c>
    </row>
    <row r="1312" spans="1:5" s="5" customFormat="1" x14ac:dyDescent="0.25">
      <c r="A1312" s="22">
        <v>44398</v>
      </c>
      <c r="B1312" s="23">
        <v>18288</v>
      </c>
      <c r="C1312" s="23" t="s">
        <v>582</v>
      </c>
      <c r="D1312" s="23" t="s">
        <v>587</v>
      </c>
      <c r="E1312" s="24">
        <v>15000</v>
      </c>
    </row>
    <row r="1313" spans="1:5" x14ac:dyDescent="0.25">
      <c r="A1313" s="22">
        <v>44410</v>
      </c>
      <c r="B1313" s="23">
        <v>18437</v>
      </c>
      <c r="C1313" s="23" t="s">
        <v>582</v>
      </c>
      <c r="D1313" s="23" t="s">
        <v>587</v>
      </c>
      <c r="E1313" s="24">
        <v>50000</v>
      </c>
    </row>
    <row r="1314" spans="1:5" s="5" customFormat="1" x14ac:dyDescent="0.25">
      <c r="A1314" s="22">
        <v>44427</v>
      </c>
      <c r="B1314" s="23">
        <v>18512</v>
      </c>
      <c r="C1314" s="23" t="s">
        <v>582</v>
      </c>
      <c r="D1314" s="23" t="s">
        <v>584</v>
      </c>
      <c r="E1314" s="24">
        <v>112000</v>
      </c>
    </row>
    <row r="1315" spans="1:5" x14ac:dyDescent="0.25">
      <c r="A1315" s="22">
        <v>44427</v>
      </c>
      <c r="B1315" s="23">
        <v>18607</v>
      </c>
      <c r="C1315" s="23" t="s">
        <v>582</v>
      </c>
      <c r="D1315" s="23" t="s">
        <v>587</v>
      </c>
      <c r="E1315" s="24">
        <v>105000</v>
      </c>
    </row>
    <row r="1316" spans="1:5" s="5" customFormat="1" x14ac:dyDescent="0.25">
      <c r="A1316" s="22">
        <v>44427</v>
      </c>
      <c r="B1316" s="23">
        <v>18608</v>
      </c>
      <c r="C1316" s="23" t="s">
        <v>582</v>
      </c>
      <c r="D1316" s="23" t="s">
        <v>584</v>
      </c>
      <c r="E1316" s="24">
        <v>75000</v>
      </c>
    </row>
    <row r="1317" spans="1:5" x14ac:dyDescent="0.25">
      <c r="A1317" s="22">
        <v>44440</v>
      </c>
      <c r="B1317" s="23">
        <v>18740</v>
      </c>
      <c r="C1317" s="23" t="s">
        <v>582</v>
      </c>
      <c r="D1317" s="23" t="s">
        <v>584</v>
      </c>
      <c r="E1317" s="24">
        <v>83000</v>
      </c>
    </row>
    <row r="1318" spans="1:5" s="5" customFormat="1" x14ac:dyDescent="0.25">
      <c r="A1318" s="22">
        <v>44441</v>
      </c>
      <c r="B1318" s="23">
        <v>18761</v>
      </c>
      <c r="C1318" s="23" t="s">
        <v>582</v>
      </c>
      <c r="D1318" s="23" t="s">
        <v>109</v>
      </c>
      <c r="E1318" s="24">
        <v>104000</v>
      </c>
    </row>
    <row r="1319" spans="1:5" s="5" customFormat="1" x14ac:dyDescent="0.25">
      <c r="A1319" s="22">
        <v>44448</v>
      </c>
      <c r="B1319" s="23">
        <v>18687</v>
      </c>
      <c r="C1319" s="23" t="s">
        <v>582</v>
      </c>
      <c r="D1319" s="23" t="s">
        <v>588</v>
      </c>
      <c r="E1319" s="24">
        <v>84000</v>
      </c>
    </row>
    <row r="1320" spans="1:5" s="5" customFormat="1" x14ac:dyDescent="0.25">
      <c r="A1320" s="22">
        <v>44448</v>
      </c>
      <c r="B1320" s="23">
        <v>18834</v>
      </c>
      <c r="C1320" s="23" t="s">
        <v>582</v>
      </c>
      <c r="D1320" s="23" t="s">
        <v>588</v>
      </c>
      <c r="E1320" s="24">
        <v>84000</v>
      </c>
    </row>
    <row r="1321" spans="1:5" s="5" customFormat="1" x14ac:dyDescent="0.25">
      <c r="A1321" s="22">
        <v>44452</v>
      </c>
      <c r="B1321" s="23">
        <v>18897</v>
      </c>
      <c r="C1321" s="23" t="s">
        <v>582</v>
      </c>
      <c r="D1321" s="23" t="s">
        <v>589</v>
      </c>
      <c r="E1321" s="24">
        <v>117000</v>
      </c>
    </row>
    <row r="1322" spans="1:5" s="5" customFormat="1" x14ac:dyDescent="0.25">
      <c r="A1322" s="22">
        <v>44452</v>
      </c>
      <c r="B1322" s="23">
        <v>18898</v>
      </c>
      <c r="C1322" s="23" t="s">
        <v>582</v>
      </c>
      <c r="D1322" s="23" t="s">
        <v>584</v>
      </c>
      <c r="E1322" s="24">
        <v>46000</v>
      </c>
    </row>
    <row r="1323" spans="1:5" s="5" customFormat="1" x14ac:dyDescent="0.25">
      <c r="A1323" s="22">
        <v>44456</v>
      </c>
      <c r="B1323" s="23">
        <v>18938</v>
      </c>
      <c r="C1323" s="23" t="s">
        <v>582</v>
      </c>
      <c r="D1323" s="23" t="s">
        <v>130</v>
      </c>
      <c r="E1323" s="24">
        <v>90000</v>
      </c>
    </row>
    <row r="1324" spans="1:5" s="5" customFormat="1" x14ac:dyDescent="0.25">
      <c r="A1324" s="22">
        <v>44473</v>
      </c>
      <c r="B1324" s="23">
        <v>19130</v>
      </c>
      <c r="C1324" s="23" t="s">
        <v>582</v>
      </c>
      <c r="D1324" s="23" t="s">
        <v>584</v>
      </c>
      <c r="E1324" s="24">
        <v>129000</v>
      </c>
    </row>
    <row r="1325" spans="1:5" s="5" customFormat="1" x14ac:dyDescent="0.25">
      <c r="A1325" s="22">
        <v>44474</v>
      </c>
      <c r="B1325" s="23">
        <v>19200</v>
      </c>
      <c r="C1325" s="23" t="s">
        <v>582</v>
      </c>
      <c r="D1325" s="23" t="s">
        <v>569</v>
      </c>
      <c r="E1325" s="24">
        <v>100000</v>
      </c>
    </row>
    <row r="1326" spans="1:5" s="5" customFormat="1" x14ac:dyDescent="0.25">
      <c r="A1326" s="22">
        <v>44482</v>
      </c>
      <c r="B1326" s="23">
        <v>19190</v>
      </c>
      <c r="C1326" s="23" t="s">
        <v>582</v>
      </c>
      <c r="D1326" s="23" t="s">
        <v>569</v>
      </c>
      <c r="E1326" s="24">
        <v>100000</v>
      </c>
    </row>
    <row r="1327" spans="1:5" s="5" customFormat="1" x14ac:dyDescent="0.25">
      <c r="A1327" s="22">
        <v>44488</v>
      </c>
      <c r="B1327" s="23">
        <v>19373</v>
      </c>
      <c r="C1327" s="23" t="s">
        <v>582</v>
      </c>
      <c r="D1327" s="23" t="s">
        <v>588</v>
      </c>
      <c r="E1327" s="24">
        <v>125000</v>
      </c>
    </row>
    <row r="1328" spans="1:5" s="5" customFormat="1" x14ac:dyDescent="0.25">
      <c r="A1328" s="22">
        <v>44511</v>
      </c>
      <c r="B1328" s="23">
        <v>19163</v>
      </c>
      <c r="C1328" s="23" t="s">
        <v>582</v>
      </c>
      <c r="D1328" s="23" t="s">
        <v>569</v>
      </c>
      <c r="E1328" s="24">
        <v>100000</v>
      </c>
    </row>
    <row r="1329" spans="1:5" s="5" customFormat="1" x14ac:dyDescent="0.25">
      <c r="A1329" s="22">
        <v>44511</v>
      </c>
      <c r="B1329" s="23">
        <v>19648</v>
      </c>
      <c r="C1329" s="23" t="s">
        <v>582</v>
      </c>
      <c r="D1329" s="23" t="s">
        <v>590</v>
      </c>
      <c r="E1329" s="24">
        <v>125000</v>
      </c>
    </row>
    <row r="1330" spans="1:5" s="5" customFormat="1" x14ac:dyDescent="0.25">
      <c r="A1330" s="22">
        <v>44512</v>
      </c>
      <c r="B1330" s="23">
        <v>19770</v>
      </c>
      <c r="C1330" s="23" t="s">
        <v>582</v>
      </c>
      <c r="D1330" s="23" t="s">
        <v>584</v>
      </c>
      <c r="E1330" s="24">
        <v>115000</v>
      </c>
    </row>
    <row r="1331" spans="1:5" s="5" customFormat="1" x14ac:dyDescent="0.25">
      <c r="A1331" s="22">
        <v>44512</v>
      </c>
      <c r="B1331" s="23">
        <v>19798</v>
      </c>
      <c r="C1331" s="23" t="s">
        <v>582</v>
      </c>
      <c r="D1331" s="23" t="s">
        <v>584</v>
      </c>
      <c r="E1331" s="24">
        <v>125000</v>
      </c>
    </row>
    <row r="1332" spans="1:5" s="5" customFormat="1" x14ac:dyDescent="0.25">
      <c r="A1332" s="22">
        <v>44530</v>
      </c>
      <c r="B1332" s="23">
        <v>19914</v>
      </c>
      <c r="C1332" s="23" t="s">
        <v>582</v>
      </c>
      <c r="D1332" s="23" t="s">
        <v>584</v>
      </c>
      <c r="E1332" s="24">
        <v>110000</v>
      </c>
    </row>
    <row r="1333" spans="1:5" s="5" customFormat="1" x14ac:dyDescent="0.25">
      <c r="A1333" s="22">
        <v>44530</v>
      </c>
      <c r="B1333" s="23">
        <v>19989</v>
      </c>
      <c r="C1333" s="23" t="s">
        <v>582</v>
      </c>
      <c r="D1333" s="23" t="s">
        <v>584</v>
      </c>
      <c r="E1333" s="24">
        <v>125000</v>
      </c>
    </row>
    <row r="1334" spans="1:5" s="8" customFormat="1" x14ac:dyDescent="0.25">
      <c r="A1334" s="22">
        <v>44538</v>
      </c>
      <c r="B1334" s="23">
        <v>20049</v>
      </c>
      <c r="C1334" s="23" t="s">
        <v>582</v>
      </c>
      <c r="D1334" s="23" t="s">
        <v>584</v>
      </c>
      <c r="E1334" s="24">
        <v>120000</v>
      </c>
    </row>
    <row r="1335" spans="1:5" s="5" customFormat="1" x14ac:dyDescent="0.25">
      <c r="A1335" s="22">
        <v>44543</v>
      </c>
      <c r="B1335" s="23">
        <v>20103</v>
      </c>
      <c r="C1335" s="23" t="s">
        <v>582</v>
      </c>
      <c r="D1335" s="23" t="s">
        <v>130</v>
      </c>
      <c r="E1335" s="24">
        <v>90000</v>
      </c>
    </row>
    <row r="1336" spans="1:5" s="5" customFormat="1" x14ac:dyDescent="0.25">
      <c r="A1336" s="22">
        <v>44547</v>
      </c>
      <c r="B1336" s="23">
        <v>20155</v>
      </c>
      <c r="C1336" s="23" t="s">
        <v>582</v>
      </c>
      <c r="D1336" s="23" t="s">
        <v>130</v>
      </c>
      <c r="E1336" s="24">
        <v>127000</v>
      </c>
    </row>
    <row r="1337" spans="1:5" s="5" customFormat="1" x14ac:dyDescent="0.25">
      <c r="A1337" s="22">
        <v>44547</v>
      </c>
      <c r="B1337" s="23">
        <v>20156</v>
      </c>
      <c r="C1337" s="23" t="s">
        <v>582</v>
      </c>
      <c r="D1337" s="23" t="s">
        <v>130</v>
      </c>
      <c r="E1337" s="24">
        <v>84000</v>
      </c>
    </row>
    <row r="1338" spans="1:5" s="5" customFormat="1" x14ac:dyDescent="0.25">
      <c r="A1338" s="22">
        <v>44553</v>
      </c>
      <c r="B1338" s="23">
        <v>20257</v>
      </c>
      <c r="C1338" s="23" t="s">
        <v>582</v>
      </c>
      <c r="D1338" s="23" t="s">
        <v>130</v>
      </c>
      <c r="E1338" s="24">
        <v>128000</v>
      </c>
    </row>
    <row r="1339" spans="1:5" s="5" customFormat="1" x14ac:dyDescent="0.25">
      <c r="A1339" s="22">
        <v>44557</v>
      </c>
      <c r="B1339" s="23">
        <v>20293</v>
      </c>
      <c r="C1339" s="23" t="s">
        <v>582</v>
      </c>
      <c r="D1339" s="23" t="s">
        <v>130</v>
      </c>
      <c r="E1339" s="24">
        <v>129500</v>
      </c>
    </row>
    <row r="1340" spans="1:5" s="5" customFormat="1" x14ac:dyDescent="0.25">
      <c r="A1340" s="22">
        <v>44557</v>
      </c>
      <c r="B1340" s="23">
        <v>20294</v>
      </c>
      <c r="C1340" s="23" t="s">
        <v>582</v>
      </c>
      <c r="D1340" s="23" t="s">
        <v>130</v>
      </c>
      <c r="E1340" s="24">
        <v>125000</v>
      </c>
    </row>
    <row r="1341" spans="1:5" s="5" customFormat="1" x14ac:dyDescent="0.25">
      <c r="A1341" s="22">
        <v>44566</v>
      </c>
      <c r="B1341" s="23">
        <v>20251</v>
      </c>
      <c r="C1341" s="23" t="s">
        <v>582</v>
      </c>
      <c r="D1341" s="23" t="s">
        <v>130</v>
      </c>
      <c r="E1341" s="24">
        <v>113500</v>
      </c>
    </row>
    <row r="1342" spans="1:5" s="5" customFormat="1" x14ac:dyDescent="0.25">
      <c r="A1342" s="22">
        <v>44566</v>
      </c>
      <c r="B1342" s="23">
        <v>20344</v>
      </c>
      <c r="C1342" s="23" t="s">
        <v>582</v>
      </c>
      <c r="D1342" s="23" t="s">
        <v>130</v>
      </c>
      <c r="E1342" s="24">
        <v>126000</v>
      </c>
    </row>
    <row r="1343" spans="1:5" s="5" customFormat="1" x14ac:dyDescent="0.25">
      <c r="A1343" s="22">
        <v>44566</v>
      </c>
      <c r="B1343" s="23">
        <v>20345</v>
      </c>
      <c r="C1343" s="23" t="s">
        <v>582</v>
      </c>
      <c r="D1343" s="23" t="s">
        <v>591</v>
      </c>
      <c r="E1343" s="24">
        <v>75000</v>
      </c>
    </row>
    <row r="1344" spans="1:5" s="5" customFormat="1" x14ac:dyDescent="0.25">
      <c r="A1344" s="22">
        <v>44580</v>
      </c>
      <c r="B1344" s="23">
        <v>20470</v>
      </c>
      <c r="C1344" s="23" t="s">
        <v>582</v>
      </c>
      <c r="D1344" s="23" t="s">
        <v>592</v>
      </c>
      <c r="E1344" s="24">
        <v>7200</v>
      </c>
    </row>
    <row r="1345" spans="1:5" s="5" customFormat="1" x14ac:dyDescent="0.25">
      <c r="A1345" s="22">
        <v>44596</v>
      </c>
      <c r="B1345" s="23">
        <v>19513</v>
      </c>
      <c r="C1345" s="23" t="s">
        <v>582</v>
      </c>
      <c r="D1345" s="23" t="s">
        <v>588</v>
      </c>
      <c r="E1345" s="24">
        <v>110000</v>
      </c>
    </row>
    <row r="1346" spans="1:5" s="5" customFormat="1" x14ac:dyDescent="0.25">
      <c r="A1346" s="22">
        <v>44596</v>
      </c>
      <c r="B1346" s="23">
        <v>19601</v>
      </c>
      <c r="C1346" s="23" t="s">
        <v>582</v>
      </c>
      <c r="D1346" s="23" t="s">
        <v>592</v>
      </c>
      <c r="E1346" s="24">
        <v>50000</v>
      </c>
    </row>
    <row r="1347" spans="1:5" s="5" customFormat="1" x14ac:dyDescent="0.25">
      <c r="A1347" s="22">
        <v>44601</v>
      </c>
      <c r="B1347" s="23">
        <v>20602</v>
      </c>
      <c r="C1347" s="23" t="s">
        <v>582</v>
      </c>
      <c r="D1347" s="23" t="s">
        <v>593</v>
      </c>
      <c r="E1347" s="24">
        <v>84000</v>
      </c>
    </row>
    <row r="1348" spans="1:5" s="5" customFormat="1" x14ac:dyDescent="0.25">
      <c r="A1348" s="22">
        <v>44630</v>
      </c>
      <c r="B1348" s="23">
        <v>20864</v>
      </c>
      <c r="C1348" s="23" t="s">
        <v>582</v>
      </c>
      <c r="D1348" s="23" t="s">
        <v>593</v>
      </c>
      <c r="E1348" s="24">
        <v>115000</v>
      </c>
    </row>
    <row r="1349" spans="1:5" x14ac:dyDescent="0.25">
      <c r="A1349" s="22">
        <v>44630</v>
      </c>
      <c r="B1349" s="23">
        <v>20865</v>
      </c>
      <c r="C1349" s="23" t="s">
        <v>582</v>
      </c>
      <c r="D1349" s="23" t="s">
        <v>594</v>
      </c>
      <c r="E1349" s="24">
        <v>103000</v>
      </c>
    </row>
    <row r="1350" spans="1:5" s="5" customFormat="1" x14ac:dyDescent="0.25">
      <c r="A1350" s="22">
        <v>44635</v>
      </c>
      <c r="B1350" s="23">
        <v>20952</v>
      </c>
      <c r="C1350" s="23" t="s">
        <v>582</v>
      </c>
      <c r="D1350" s="23" t="s">
        <v>24</v>
      </c>
      <c r="E1350" s="24">
        <v>115000</v>
      </c>
    </row>
    <row r="1351" spans="1:5" s="5" customFormat="1" x14ac:dyDescent="0.25">
      <c r="A1351" s="22">
        <v>44637</v>
      </c>
      <c r="B1351" s="23">
        <v>21030</v>
      </c>
      <c r="C1351" s="23" t="s">
        <v>582</v>
      </c>
      <c r="D1351" s="23" t="s">
        <v>24</v>
      </c>
      <c r="E1351" s="24">
        <v>12500</v>
      </c>
    </row>
    <row r="1352" spans="1:5" s="5" customFormat="1" x14ac:dyDescent="0.25">
      <c r="A1352" s="22">
        <v>44645</v>
      </c>
      <c r="B1352" s="23">
        <v>21086</v>
      </c>
      <c r="C1352" s="23" t="s">
        <v>582</v>
      </c>
      <c r="D1352" s="23" t="s">
        <v>24</v>
      </c>
      <c r="E1352" s="24">
        <v>122000</v>
      </c>
    </row>
    <row r="1353" spans="1:5" s="5" customFormat="1" x14ac:dyDescent="0.25">
      <c r="A1353" s="22">
        <v>44663</v>
      </c>
      <c r="B1353" s="23">
        <v>21186</v>
      </c>
      <c r="C1353" s="23" t="s">
        <v>582</v>
      </c>
      <c r="D1353" s="23" t="s">
        <v>24</v>
      </c>
      <c r="E1353" s="24">
        <v>135000</v>
      </c>
    </row>
    <row r="1354" spans="1:5" x14ac:dyDescent="0.25">
      <c r="A1354" s="22">
        <v>44678</v>
      </c>
      <c r="B1354" s="23">
        <v>21508</v>
      </c>
      <c r="C1354" s="23" t="s">
        <v>582</v>
      </c>
      <c r="D1354" s="23" t="s">
        <v>24</v>
      </c>
      <c r="E1354" s="24">
        <v>69900</v>
      </c>
    </row>
    <row r="1355" spans="1:5" s="5" customFormat="1" x14ac:dyDescent="0.25">
      <c r="A1355" s="22">
        <v>44720</v>
      </c>
      <c r="B1355" s="23">
        <v>22051</v>
      </c>
      <c r="C1355" s="23" t="s">
        <v>582</v>
      </c>
      <c r="D1355" s="23" t="s">
        <v>24</v>
      </c>
      <c r="E1355" s="24">
        <v>135000</v>
      </c>
    </row>
    <row r="1356" spans="1:5" x14ac:dyDescent="0.25">
      <c r="A1356" s="22">
        <v>44720</v>
      </c>
      <c r="B1356" s="23">
        <v>22122</v>
      </c>
      <c r="C1356" s="23" t="s">
        <v>582</v>
      </c>
      <c r="D1356" s="23" t="s">
        <v>24</v>
      </c>
      <c r="E1356" s="24">
        <v>156000</v>
      </c>
    </row>
    <row r="1357" spans="1:5" x14ac:dyDescent="0.25">
      <c r="A1357" s="22">
        <v>44725</v>
      </c>
      <c r="B1357" s="23">
        <v>20048</v>
      </c>
      <c r="C1357" s="23" t="s">
        <v>582</v>
      </c>
      <c r="D1357" s="23" t="s">
        <v>24</v>
      </c>
      <c r="E1357" s="24">
        <v>110000</v>
      </c>
    </row>
    <row r="1358" spans="1:5" s="5" customFormat="1" x14ac:dyDescent="0.25">
      <c r="A1358" s="22">
        <v>44727</v>
      </c>
      <c r="B1358" s="23">
        <v>22226</v>
      </c>
      <c r="C1358" s="23" t="s">
        <v>582</v>
      </c>
      <c r="D1358" s="23" t="s">
        <v>24</v>
      </c>
      <c r="E1358" s="24">
        <v>120000</v>
      </c>
    </row>
    <row r="1359" spans="1:5" s="5" customFormat="1" x14ac:dyDescent="0.25">
      <c r="A1359" s="22">
        <v>44727</v>
      </c>
      <c r="B1359" s="23">
        <v>22227</v>
      </c>
      <c r="C1359" s="23" t="s">
        <v>582</v>
      </c>
      <c r="D1359" s="23" t="s">
        <v>24</v>
      </c>
      <c r="E1359" s="24">
        <v>145000</v>
      </c>
    </row>
    <row r="1360" spans="1:5" x14ac:dyDescent="0.25">
      <c r="A1360" s="22">
        <v>44736</v>
      </c>
      <c r="B1360" s="23">
        <v>22391</v>
      </c>
      <c r="C1360" s="23" t="s">
        <v>582</v>
      </c>
      <c r="D1360" s="23" t="s">
        <v>24</v>
      </c>
      <c r="E1360" s="24">
        <v>80000</v>
      </c>
    </row>
    <row r="1361" spans="1:5" s="5" customFormat="1" x14ac:dyDescent="0.25">
      <c r="A1361" s="22">
        <v>44742</v>
      </c>
      <c r="B1361" s="23">
        <v>22467</v>
      </c>
      <c r="C1361" s="23" t="s">
        <v>582</v>
      </c>
      <c r="D1361" s="23" t="s">
        <v>24</v>
      </c>
      <c r="E1361" s="24">
        <v>125000</v>
      </c>
    </row>
    <row r="1362" spans="1:5" x14ac:dyDescent="0.25">
      <c r="A1362" s="22">
        <v>44753</v>
      </c>
      <c r="B1362" s="23">
        <v>22568</v>
      </c>
      <c r="C1362" s="23" t="s">
        <v>582</v>
      </c>
      <c r="D1362" s="23" t="s">
        <v>24</v>
      </c>
      <c r="E1362" s="24">
        <v>90000</v>
      </c>
    </row>
    <row r="1363" spans="1:5" s="5" customFormat="1" x14ac:dyDescent="0.25">
      <c r="A1363" s="22">
        <v>44811</v>
      </c>
      <c r="B1363" s="23">
        <v>23452</v>
      </c>
      <c r="C1363" s="23" t="s">
        <v>582</v>
      </c>
      <c r="D1363" s="23" t="s">
        <v>24</v>
      </c>
      <c r="E1363" s="24">
        <v>45000</v>
      </c>
    </row>
    <row r="1364" spans="1:5" x14ac:dyDescent="0.25">
      <c r="A1364" s="22">
        <v>44833</v>
      </c>
      <c r="B1364" s="23">
        <v>23783</v>
      </c>
      <c r="C1364" s="23" t="s">
        <v>582</v>
      </c>
      <c r="D1364" s="23" t="s">
        <v>24</v>
      </c>
      <c r="E1364" s="24">
        <v>3750</v>
      </c>
    </row>
    <row r="1365" spans="1:5" s="14" customFormat="1" ht="18.75" x14ac:dyDescent="0.3">
      <c r="A1365" s="22">
        <v>44833</v>
      </c>
      <c r="B1365" s="23">
        <v>23785</v>
      </c>
      <c r="C1365" s="23" t="s">
        <v>582</v>
      </c>
      <c r="D1365" s="23" t="s">
        <v>24</v>
      </c>
      <c r="E1365" s="24">
        <v>59600</v>
      </c>
    </row>
    <row r="1366" spans="1:5" s="5" customFormat="1" x14ac:dyDescent="0.25">
      <c r="A1366" s="22">
        <v>44833</v>
      </c>
      <c r="B1366" s="23">
        <v>23819</v>
      </c>
      <c r="C1366" s="23" t="s">
        <v>582</v>
      </c>
      <c r="D1366" s="23" t="s">
        <v>24</v>
      </c>
      <c r="E1366" s="24">
        <v>37500</v>
      </c>
    </row>
    <row r="1367" spans="1:5" s="14" customFormat="1" ht="18.75" x14ac:dyDescent="0.3">
      <c r="A1367" s="22">
        <v>44834</v>
      </c>
      <c r="B1367" s="23">
        <v>23929</v>
      </c>
      <c r="C1367" s="23" t="s">
        <v>582</v>
      </c>
      <c r="D1367" s="23" t="s">
        <v>24</v>
      </c>
      <c r="E1367" s="24">
        <v>134400</v>
      </c>
    </row>
    <row r="1368" spans="1:5" s="14" customFormat="1" ht="18.75" x14ac:dyDescent="0.3">
      <c r="A1368" s="22">
        <v>44481</v>
      </c>
      <c r="B1368" s="23">
        <v>826</v>
      </c>
      <c r="C1368" s="23" t="s">
        <v>688</v>
      </c>
      <c r="D1368" s="23" t="s">
        <v>689</v>
      </c>
      <c r="E1368" s="24">
        <v>86676.9</v>
      </c>
    </row>
    <row r="1369" spans="1:5" s="5" customFormat="1" x14ac:dyDescent="0.25">
      <c r="A1369" s="22">
        <v>44538</v>
      </c>
      <c r="B1369" s="23">
        <v>868</v>
      </c>
      <c r="C1369" s="23" t="s">
        <v>688</v>
      </c>
      <c r="D1369" s="23" t="s">
        <v>690</v>
      </c>
      <c r="E1369" s="24">
        <v>53100</v>
      </c>
    </row>
    <row r="1370" spans="1:5" s="5" customFormat="1" x14ac:dyDescent="0.25">
      <c r="A1370" s="22">
        <v>44553</v>
      </c>
      <c r="B1370" s="23">
        <v>880</v>
      </c>
      <c r="C1370" s="23" t="s">
        <v>688</v>
      </c>
      <c r="D1370" s="23" t="s">
        <v>691</v>
      </c>
      <c r="E1370" s="24">
        <v>22000</v>
      </c>
    </row>
    <row r="1371" spans="1:5" s="5" customFormat="1" x14ac:dyDescent="0.25">
      <c r="A1371" s="22">
        <v>44727</v>
      </c>
      <c r="B1371" s="23">
        <v>857</v>
      </c>
      <c r="C1371" s="23" t="s">
        <v>688</v>
      </c>
      <c r="D1371" s="23" t="s">
        <v>692</v>
      </c>
      <c r="E1371" s="24">
        <v>99710</v>
      </c>
    </row>
    <row r="1372" spans="1:5" s="5" customFormat="1" x14ac:dyDescent="0.25">
      <c r="A1372" s="22">
        <v>44734</v>
      </c>
      <c r="B1372" s="23">
        <v>1014</v>
      </c>
      <c r="C1372" s="23" t="s">
        <v>688</v>
      </c>
      <c r="D1372" s="23" t="s">
        <v>23</v>
      </c>
      <c r="E1372" s="24">
        <v>30090</v>
      </c>
    </row>
    <row r="1373" spans="1:5" s="5" customFormat="1" x14ac:dyDescent="0.25">
      <c r="A1373" s="22">
        <v>44802</v>
      </c>
      <c r="B1373" s="23">
        <v>1058</v>
      </c>
      <c r="C1373" s="23" t="s">
        <v>688</v>
      </c>
      <c r="D1373" s="23" t="s">
        <v>691</v>
      </c>
      <c r="E1373" s="24">
        <v>4956</v>
      </c>
    </row>
    <row r="1374" spans="1:5" s="5" customFormat="1" x14ac:dyDescent="0.25">
      <c r="A1374" s="22">
        <v>44673</v>
      </c>
      <c r="B1374" s="23">
        <v>10120</v>
      </c>
      <c r="C1374" s="23" t="s">
        <v>562</v>
      </c>
      <c r="D1374" s="23" t="s">
        <v>833</v>
      </c>
      <c r="E1374" s="24">
        <v>12036</v>
      </c>
    </row>
    <row r="1375" spans="1:5" s="5" customFormat="1" x14ac:dyDescent="0.25">
      <c r="A1375" s="22">
        <v>44680</v>
      </c>
      <c r="B1375" s="23">
        <v>10122</v>
      </c>
      <c r="C1375" s="23" t="s">
        <v>562</v>
      </c>
      <c r="D1375" s="23" t="s">
        <v>833</v>
      </c>
      <c r="E1375" s="24">
        <v>12036</v>
      </c>
    </row>
    <row r="1376" spans="1:5" s="5" customFormat="1" x14ac:dyDescent="0.25">
      <c r="A1376" s="22">
        <v>44753</v>
      </c>
      <c r="B1376" s="23">
        <v>10124</v>
      </c>
      <c r="C1376" s="23" t="s">
        <v>562</v>
      </c>
      <c r="D1376" s="23" t="s">
        <v>833</v>
      </c>
      <c r="E1376" s="24">
        <v>12036</v>
      </c>
    </row>
    <row r="1377" spans="1:5" s="5" customFormat="1" x14ac:dyDescent="0.25">
      <c r="A1377" s="22">
        <v>44781</v>
      </c>
      <c r="B1377" s="23">
        <v>10125</v>
      </c>
      <c r="C1377" s="23" t="s">
        <v>562</v>
      </c>
      <c r="D1377" s="23" t="s">
        <v>833</v>
      </c>
      <c r="E1377" s="24">
        <v>55460</v>
      </c>
    </row>
    <row r="1378" spans="1:5" s="5" customFormat="1" x14ac:dyDescent="0.25">
      <c r="A1378" s="22">
        <v>44812</v>
      </c>
      <c r="B1378" s="23">
        <v>10125</v>
      </c>
      <c r="C1378" s="23" t="s">
        <v>562</v>
      </c>
      <c r="D1378" s="23" t="s">
        <v>833</v>
      </c>
      <c r="E1378" s="24">
        <v>12036</v>
      </c>
    </row>
    <row r="1379" spans="1:5" s="5" customFormat="1" x14ac:dyDescent="0.25">
      <c r="A1379" s="22">
        <v>44812</v>
      </c>
      <c r="B1379" s="23">
        <v>10135</v>
      </c>
      <c r="C1379" s="23" t="s">
        <v>562</v>
      </c>
      <c r="D1379" s="23" t="s">
        <v>833</v>
      </c>
      <c r="E1379" s="24">
        <v>12036</v>
      </c>
    </row>
    <row r="1380" spans="1:5" s="5" customFormat="1" x14ac:dyDescent="0.25">
      <c r="A1380" s="22">
        <v>44834</v>
      </c>
      <c r="B1380" s="23">
        <v>10139</v>
      </c>
      <c r="C1380" s="23" t="s">
        <v>562</v>
      </c>
      <c r="D1380" s="23" t="s">
        <v>833</v>
      </c>
      <c r="E1380" s="24">
        <v>12036</v>
      </c>
    </row>
    <row r="1381" spans="1:5" s="5" customFormat="1" x14ac:dyDescent="0.25">
      <c r="A1381" s="22">
        <v>44278</v>
      </c>
      <c r="B1381" s="23">
        <v>272</v>
      </c>
      <c r="C1381" s="23" t="s">
        <v>598</v>
      </c>
      <c r="D1381" s="23" t="s">
        <v>599</v>
      </c>
      <c r="E1381" s="24">
        <v>120460</v>
      </c>
    </row>
    <row r="1382" spans="1:5" s="5" customFormat="1" x14ac:dyDescent="0.25">
      <c r="A1382" s="22">
        <v>44491</v>
      </c>
      <c r="B1382" s="23">
        <v>327</v>
      </c>
      <c r="C1382" s="23" t="s">
        <v>598</v>
      </c>
      <c r="D1382" s="23" t="s">
        <v>599</v>
      </c>
      <c r="E1382" s="24">
        <v>74458</v>
      </c>
    </row>
    <row r="1383" spans="1:5" s="5" customFormat="1" x14ac:dyDescent="0.25">
      <c r="A1383" s="22">
        <v>44722</v>
      </c>
      <c r="B1383" s="23">
        <v>392</v>
      </c>
      <c r="C1383" s="23" t="s">
        <v>598</v>
      </c>
      <c r="D1383" s="23" t="s">
        <v>599</v>
      </c>
      <c r="E1383" s="24">
        <v>496558.27</v>
      </c>
    </row>
    <row r="1384" spans="1:5" s="5" customFormat="1" x14ac:dyDescent="0.25">
      <c r="A1384" s="22">
        <v>44803</v>
      </c>
      <c r="B1384" s="23">
        <v>416</v>
      </c>
      <c r="C1384" s="23" t="s">
        <v>598</v>
      </c>
      <c r="D1384" s="23" t="s">
        <v>599</v>
      </c>
      <c r="E1384" s="24">
        <v>119416</v>
      </c>
    </row>
    <row r="1385" spans="1:5" s="5" customFormat="1" x14ac:dyDescent="0.25">
      <c r="A1385" s="22">
        <v>44448</v>
      </c>
      <c r="B1385" s="23">
        <v>51</v>
      </c>
      <c r="C1385" s="23" t="s">
        <v>600</v>
      </c>
      <c r="D1385" s="23" t="s">
        <v>601</v>
      </c>
      <c r="E1385" s="24">
        <v>119475</v>
      </c>
    </row>
    <row r="1386" spans="1:5" s="5" customFormat="1" x14ac:dyDescent="0.25">
      <c r="A1386" s="22">
        <v>44455</v>
      </c>
      <c r="B1386" s="23">
        <v>52</v>
      </c>
      <c r="C1386" s="23" t="s">
        <v>600</v>
      </c>
      <c r="D1386" s="23" t="s">
        <v>602</v>
      </c>
      <c r="E1386" s="24">
        <v>92954.5</v>
      </c>
    </row>
    <row r="1387" spans="1:5" s="5" customFormat="1" x14ac:dyDescent="0.25">
      <c r="A1387" s="22">
        <v>44462</v>
      </c>
      <c r="B1387" s="23">
        <v>44</v>
      </c>
      <c r="C1387" s="23" t="s">
        <v>600</v>
      </c>
      <c r="D1387" s="23" t="s">
        <v>603</v>
      </c>
      <c r="E1387" s="24">
        <v>33276</v>
      </c>
    </row>
    <row r="1388" spans="1:5" s="5" customFormat="1" x14ac:dyDescent="0.25">
      <c r="A1388" s="22">
        <v>44491</v>
      </c>
      <c r="B1388" s="23">
        <v>59</v>
      </c>
      <c r="C1388" s="23" t="s">
        <v>600</v>
      </c>
      <c r="D1388" s="23" t="s">
        <v>605</v>
      </c>
      <c r="E1388" s="24">
        <v>82600</v>
      </c>
    </row>
    <row r="1389" spans="1:5" s="5" customFormat="1" x14ac:dyDescent="0.25">
      <c r="A1389" s="22">
        <v>44491</v>
      </c>
      <c r="B1389" s="23">
        <v>60</v>
      </c>
      <c r="C1389" s="23" t="s">
        <v>600</v>
      </c>
      <c r="D1389" s="23" t="s">
        <v>604</v>
      </c>
      <c r="E1389" s="24">
        <v>96170</v>
      </c>
    </row>
    <row r="1390" spans="1:5" s="5" customFormat="1" x14ac:dyDescent="0.25">
      <c r="A1390" s="22">
        <v>44670</v>
      </c>
      <c r="B1390" s="23">
        <v>95</v>
      </c>
      <c r="C1390" s="23" t="s">
        <v>600</v>
      </c>
      <c r="D1390" s="23" t="s">
        <v>606</v>
      </c>
      <c r="E1390" s="24">
        <v>359631.67</v>
      </c>
    </row>
    <row r="1391" spans="1:5" s="5" customFormat="1" x14ac:dyDescent="0.25">
      <c r="A1391" s="22">
        <v>44706</v>
      </c>
      <c r="B1391" s="23">
        <v>110</v>
      </c>
      <c r="C1391" s="23" t="s">
        <v>600</v>
      </c>
      <c r="D1391" s="23" t="s">
        <v>606</v>
      </c>
      <c r="E1391" s="24">
        <v>249275</v>
      </c>
    </row>
    <row r="1392" spans="1:5" s="5" customFormat="1" x14ac:dyDescent="0.25">
      <c r="A1392" s="22">
        <v>44727</v>
      </c>
      <c r="B1392" s="23">
        <v>67</v>
      </c>
      <c r="C1392" s="23" t="s">
        <v>600</v>
      </c>
      <c r="D1392" s="23" t="s">
        <v>606</v>
      </c>
      <c r="E1392" s="24">
        <v>126024</v>
      </c>
    </row>
    <row r="1393" spans="1:5" s="5" customFormat="1" x14ac:dyDescent="0.25">
      <c r="A1393" s="22">
        <v>44756</v>
      </c>
      <c r="B1393" s="23">
        <v>125</v>
      </c>
      <c r="C1393" s="23" t="s">
        <v>600</v>
      </c>
      <c r="D1393" s="23" t="s">
        <v>607</v>
      </c>
      <c r="E1393" s="24">
        <v>64133</v>
      </c>
    </row>
    <row r="1394" spans="1:5" s="5" customFormat="1" x14ac:dyDescent="0.25">
      <c r="A1394" s="22">
        <v>44756</v>
      </c>
      <c r="B1394" s="23">
        <v>126</v>
      </c>
      <c r="C1394" s="23" t="s">
        <v>600</v>
      </c>
      <c r="D1394" s="23" t="s">
        <v>750</v>
      </c>
      <c r="E1394" s="24">
        <v>68440</v>
      </c>
    </row>
    <row r="1395" spans="1:5" s="5" customFormat="1" x14ac:dyDescent="0.25">
      <c r="A1395" s="22">
        <v>44768</v>
      </c>
      <c r="B1395" s="23">
        <v>128</v>
      </c>
      <c r="C1395" s="23" t="s">
        <v>600</v>
      </c>
      <c r="D1395" s="23" t="s">
        <v>608</v>
      </c>
      <c r="E1395" s="24">
        <v>95875</v>
      </c>
    </row>
    <row r="1396" spans="1:5" s="5" customFormat="1" x14ac:dyDescent="0.25">
      <c r="A1396" s="22">
        <v>44802</v>
      </c>
      <c r="B1396" s="23">
        <v>127</v>
      </c>
      <c r="C1396" s="23" t="s">
        <v>600</v>
      </c>
      <c r="D1396" s="23" t="s">
        <v>608</v>
      </c>
      <c r="E1396" s="24">
        <v>61240.91</v>
      </c>
    </row>
    <row r="1397" spans="1:5" s="5" customFormat="1" x14ac:dyDescent="0.25">
      <c r="A1397" s="22">
        <v>44802</v>
      </c>
      <c r="B1397" s="23">
        <v>133</v>
      </c>
      <c r="C1397" s="23" t="s">
        <v>600</v>
      </c>
      <c r="D1397" s="23" t="s">
        <v>750</v>
      </c>
      <c r="E1397" s="24">
        <v>121835</v>
      </c>
    </row>
    <row r="1398" spans="1:5" s="5" customFormat="1" x14ac:dyDescent="0.25">
      <c r="A1398" s="22">
        <v>43606</v>
      </c>
      <c r="B1398" s="23" t="s">
        <v>595</v>
      </c>
      <c r="C1398" s="23" t="s">
        <v>596</v>
      </c>
      <c r="D1398" s="23" t="s">
        <v>597</v>
      </c>
      <c r="E1398" s="24">
        <v>83921.600000000006</v>
      </c>
    </row>
    <row r="1399" spans="1:5" s="5" customFormat="1" x14ac:dyDescent="0.25">
      <c r="A1399" s="22">
        <v>44482</v>
      </c>
      <c r="B1399" s="23">
        <v>3193</v>
      </c>
      <c r="C1399" s="23" t="s">
        <v>531</v>
      </c>
      <c r="D1399" s="23" t="s">
        <v>532</v>
      </c>
      <c r="E1399" s="24">
        <v>106368.74</v>
      </c>
    </row>
    <row r="1400" spans="1:5" s="5" customFormat="1" x14ac:dyDescent="0.25">
      <c r="A1400" s="22">
        <v>44511</v>
      </c>
      <c r="B1400" s="23">
        <v>3234</v>
      </c>
      <c r="C1400" s="23" t="s">
        <v>531</v>
      </c>
      <c r="D1400" s="23" t="s">
        <v>494</v>
      </c>
      <c r="E1400" s="24">
        <v>102786.6</v>
      </c>
    </row>
    <row r="1401" spans="1:5" s="5" customFormat="1" x14ac:dyDescent="0.25">
      <c r="A1401" s="22">
        <v>44524</v>
      </c>
      <c r="B1401" s="23">
        <v>3270</v>
      </c>
      <c r="C1401" s="23" t="s">
        <v>531</v>
      </c>
      <c r="D1401" s="23" t="s">
        <v>533</v>
      </c>
      <c r="E1401" s="24">
        <v>65201</v>
      </c>
    </row>
    <row r="1402" spans="1:5" s="5" customFormat="1" x14ac:dyDescent="0.25">
      <c r="A1402" s="22">
        <v>44629</v>
      </c>
      <c r="B1402" s="23">
        <v>3224</v>
      </c>
      <c r="C1402" s="23" t="s">
        <v>531</v>
      </c>
      <c r="D1402" s="23" t="s">
        <v>534</v>
      </c>
      <c r="E1402" s="24">
        <v>90083</v>
      </c>
    </row>
    <row r="1403" spans="1:5" s="5" customFormat="1" x14ac:dyDescent="0.25">
      <c r="A1403" s="22">
        <v>44650</v>
      </c>
      <c r="B1403" s="23">
        <v>3444</v>
      </c>
      <c r="C1403" s="23" t="s">
        <v>531</v>
      </c>
      <c r="D1403" s="23" t="s">
        <v>25</v>
      </c>
      <c r="E1403" s="24">
        <v>8020</v>
      </c>
    </row>
    <row r="1404" spans="1:5" s="5" customFormat="1" x14ac:dyDescent="0.25">
      <c r="A1404" s="22">
        <v>44784</v>
      </c>
      <c r="B1404" s="23">
        <v>3684</v>
      </c>
      <c r="C1404" s="23" t="s">
        <v>531</v>
      </c>
      <c r="D1404" s="23" t="s">
        <v>25</v>
      </c>
      <c r="E1404" s="24">
        <v>81326.600000000006</v>
      </c>
    </row>
    <row r="1405" spans="1:5" s="5" customFormat="1" x14ac:dyDescent="0.25">
      <c r="A1405" s="22">
        <v>43909</v>
      </c>
      <c r="B1405" s="23">
        <v>213</v>
      </c>
      <c r="C1405" s="23" t="s">
        <v>609</v>
      </c>
      <c r="D1405" s="23" t="s">
        <v>610</v>
      </c>
      <c r="E1405" s="24">
        <v>143200</v>
      </c>
    </row>
    <row r="1406" spans="1:5" s="5" customFormat="1" x14ac:dyDescent="0.25">
      <c r="A1406" s="22">
        <v>43934</v>
      </c>
      <c r="B1406" s="23">
        <v>220</v>
      </c>
      <c r="C1406" s="23" t="s">
        <v>609</v>
      </c>
      <c r="D1406" s="23" t="s">
        <v>610</v>
      </c>
      <c r="E1406" s="24">
        <v>91500</v>
      </c>
    </row>
    <row r="1407" spans="1:5" s="5" customFormat="1" x14ac:dyDescent="0.25">
      <c r="A1407" s="22">
        <v>43936</v>
      </c>
      <c r="B1407" s="23">
        <v>219</v>
      </c>
      <c r="C1407" s="23" t="s">
        <v>609</v>
      </c>
      <c r="D1407" s="23" t="s">
        <v>611</v>
      </c>
      <c r="E1407" s="24">
        <v>96250</v>
      </c>
    </row>
    <row r="1408" spans="1:5" s="5" customFormat="1" x14ac:dyDescent="0.25">
      <c r="A1408" s="22">
        <v>43936</v>
      </c>
      <c r="B1408" s="23">
        <v>221</v>
      </c>
      <c r="C1408" s="23" t="s">
        <v>609</v>
      </c>
      <c r="D1408" s="23" t="s">
        <v>611</v>
      </c>
      <c r="E1408" s="24">
        <v>87500</v>
      </c>
    </row>
    <row r="1409" spans="1:5" s="5" customFormat="1" x14ac:dyDescent="0.25">
      <c r="A1409" s="22">
        <v>43941</v>
      </c>
      <c r="B1409" s="23">
        <v>218</v>
      </c>
      <c r="C1409" s="23" t="s">
        <v>609</v>
      </c>
      <c r="D1409" s="23" t="s">
        <v>612</v>
      </c>
      <c r="E1409" s="24">
        <v>91500</v>
      </c>
    </row>
    <row r="1410" spans="1:5" s="5" customFormat="1" x14ac:dyDescent="0.25">
      <c r="A1410" s="22">
        <v>43992</v>
      </c>
      <c r="B1410" s="23">
        <v>230</v>
      </c>
      <c r="C1410" s="23" t="s">
        <v>609</v>
      </c>
      <c r="D1410" s="23" t="s">
        <v>612</v>
      </c>
      <c r="E1410" s="24">
        <v>136500</v>
      </c>
    </row>
    <row r="1411" spans="1:5" s="5" customFormat="1" x14ac:dyDescent="0.25">
      <c r="A1411" s="22">
        <v>44004</v>
      </c>
      <c r="B1411" s="23">
        <v>232</v>
      </c>
      <c r="C1411" s="23" t="s">
        <v>609</v>
      </c>
      <c r="D1411" s="23" t="s">
        <v>612</v>
      </c>
      <c r="E1411" s="24">
        <v>133375</v>
      </c>
    </row>
    <row r="1412" spans="1:5" s="5" customFormat="1" x14ac:dyDescent="0.25">
      <c r="A1412" s="22">
        <v>44015</v>
      </c>
      <c r="B1412" s="23">
        <v>234</v>
      </c>
      <c r="C1412" s="23" t="s">
        <v>609</v>
      </c>
      <c r="D1412" s="23" t="s">
        <v>611</v>
      </c>
      <c r="E1412" s="24">
        <v>139250</v>
      </c>
    </row>
    <row r="1413" spans="1:5" s="5" customFormat="1" x14ac:dyDescent="0.25">
      <c r="A1413" s="22">
        <v>44022</v>
      </c>
      <c r="B1413" s="23">
        <v>236</v>
      </c>
      <c r="C1413" s="23" t="s">
        <v>609</v>
      </c>
      <c r="D1413" s="23" t="s">
        <v>613</v>
      </c>
      <c r="E1413" s="24">
        <v>132500</v>
      </c>
    </row>
    <row r="1414" spans="1:5" s="5" customFormat="1" x14ac:dyDescent="0.25">
      <c r="A1414" s="22">
        <v>44025</v>
      </c>
      <c r="B1414" s="23">
        <v>237</v>
      </c>
      <c r="C1414" s="23" t="s">
        <v>609</v>
      </c>
      <c r="D1414" s="23" t="s">
        <v>611</v>
      </c>
      <c r="E1414" s="24">
        <v>101100</v>
      </c>
    </row>
    <row r="1415" spans="1:5" s="5" customFormat="1" x14ac:dyDescent="0.25">
      <c r="A1415" s="22">
        <v>44028</v>
      </c>
      <c r="B1415" s="23">
        <v>239</v>
      </c>
      <c r="C1415" s="23" t="s">
        <v>609</v>
      </c>
      <c r="D1415" s="23" t="s">
        <v>612</v>
      </c>
      <c r="E1415" s="24">
        <v>122000</v>
      </c>
    </row>
    <row r="1416" spans="1:5" s="5" customFormat="1" x14ac:dyDescent="0.25">
      <c r="A1416" s="22">
        <v>44033</v>
      </c>
      <c r="B1416" s="23">
        <v>245</v>
      </c>
      <c r="C1416" s="23" t="s">
        <v>609</v>
      </c>
      <c r="D1416" s="23" t="s">
        <v>67</v>
      </c>
      <c r="E1416" s="24">
        <v>130250</v>
      </c>
    </row>
    <row r="1417" spans="1:5" s="5" customFormat="1" x14ac:dyDescent="0.25">
      <c r="A1417" s="22">
        <v>44055</v>
      </c>
      <c r="B1417" s="23">
        <v>279</v>
      </c>
      <c r="C1417" s="23" t="s">
        <v>609</v>
      </c>
      <c r="D1417" s="23" t="s">
        <v>616</v>
      </c>
      <c r="E1417" s="24">
        <v>146500</v>
      </c>
    </row>
    <row r="1418" spans="1:5" s="5" customFormat="1" x14ac:dyDescent="0.25">
      <c r="A1418" s="22">
        <v>44067</v>
      </c>
      <c r="B1418" s="23">
        <v>247</v>
      </c>
      <c r="C1418" s="23" t="s">
        <v>609</v>
      </c>
      <c r="D1418" s="23" t="s">
        <v>66</v>
      </c>
      <c r="E1418" s="24">
        <v>146500</v>
      </c>
    </row>
    <row r="1419" spans="1:5" s="5" customFormat="1" x14ac:dyDescent="0.25">
      <c r="A1419" s="22">
        <v>44088</v>
      </c>
      <c r="B1419" s="23">
        <v>251</v>
      </c>
      <c r="C1419" s="23" t="s">
        <v>609</v>
      </c>
      <c r="D1419" s="23" t="s">
        <v>465</v>
      </c>
      <c r="E1419" s="24">
        <v>135500</v>
      </c>
    </row>
    <row r="1420" spans="1:5" s="5" customFormat="1" x14ac:dyDescent="0.25">
      <c r="A1420" s="22">
        <v>44113</v>
      </c>
      <c r="B1420" s="23">
        <v>261</v>
      </c>
      <c r="C1420" s="23" t="s">
        <v>609</v>
      </c>
      <c r="D1420" s="23" t="s">
        <v>614</v>
      </c>
      <c r="E1420" s="24">
        <v>63000</v>
      </c>
    </row>
    <row r="1421" spans="1:5" s="5" customFormat="1" x14ac:dyDescent="0.25">
      <c r="A1421" s="22">
        <v>44124</v>
      </c>
      <c r="B1421" s="23">
        <v>255</v>
      </c>
      <c r="C1421" s="23" t="s">
        <v>609</v>
      </c>
      <c r="D1421" s="23" t="s">
        <v>615</v>
      </c>
      <c r="E1421" s="24">
        <v>145000</v>
      </c>
    </row>
    <row r="1422" spans="1:5" s="5" customFormat="1" x14ac:dyDescent="0.25">
      <c r="A1422" s="22">
        <v>44180</v>
      </c>
      <c r="B1422" s="23">
        <v>282</v>
      </c>
      <c r="C1422" s="23" t="s">
        <v>609</v>
      </c>
      <c r="D1422" s="23" t="s">
        <v>612</v>
      </c>
      <c r="E1422" s="24">
        <v>139500</v>
      </c>
    </row>
    <row r="1423" spans="1:5" s="5" customFormat="1" x14ac:dyDescent="0.25">
      <c r="A1423" s="22">
        <v>44194</v>
      </c>
      <c r="B1423" s="23">
        <v>288</v>
      </c>
      <c r="C1423" s="23" t="s">
        <v>609</v>
      </c>
      <c r="D1423" s="23" t="s">
        <v>66</v>
      </c>
      <c r="E1423" s="24">
        <v>6000</v>
      </c>
    </row>
    <row r="1424" spans="1:5" s="5" customFormat="1" x14ac:dyDescent="0.25">
      <c r="A1424" s="22">
        <v>44356</v>
      </c>
      <c r="B1424" s="23">
        <v>338</v>
      </c>
      <c r="C1424" s="23" t="s">
        <v>609</v>
      </c>
      <c r="D1424" s="23" t="s">
        <v>610</v>
      </c>
      <c r="E1424" s="24">
        <v>63750</v>
      </c>
    </row>
    <row r="1425" spans="1:5" s="5" customFormat="1" x14ac:dyDescent="0.25">
      <c r="A1425" s="22">
        <v>44363</v>
      </c>
      <c r="B1425" s="23">
        <v>339</v>
      </c>
      <c r="C1425" s="23" t="s">
        <v>609</v>
      </c>
      <c r="D1425" s="23" t="s">
        <v>612</v>
      </c>
      <c r="E1425" s="24">
        <v>106000</v>
      </c>
    </row>
    <row r="1426" spans="1:5" s="5" customFormat="1" x14ac:dyDescent="0.25">
      <c r="A1426" s="22">
        <v>44363</v>
      </c>
      <c r="B1426" s="23">
        <v>340</v>
      </c>
      <c r="C1426" s="23" t="s">
        <v>609</v>
      </c>
      <c r="D1426" s="23" t="s">
        <v>66</v>
      </c>
      <c r="E1426" s="24">
        <v>48000</v>
      </c>
    </row>
    <row r="1427" spans="1:5" s="5" customFormat="1" x14ac:dyDescent="0.25">
      <c r="A1427" s="22">
        <v>44369</v>
      </c>
      <c r="B1427" s="23">
        <v>342</v>
      </c>
      <c r="C1427" s="23" t="s">
        <v>609</v>
      </c>
      <c r="D1427" s="23" t="s">
        <v>612</v>
      </c>
      <c r="E1427" s="24">
        <v>91500</v>
      </c>
    </row>
    <row r="1428" spans="1:5" s="5" customFormat="1" x14ac:dyDescent="0.25">
      <c r="A1428" s="22">
        <v>44375</v>
      </c>
      <c r="B1428" s="23">
        <v>346</v>
      </c>
      <c r="C1428" s="23" t="s">
        <v>609</v>
      </c>
      <c r="D1428" s="23" t="s">
        <v>617</v>
      </c>
      <c r="E1428" s="24">
        <v>88250</v>
      </c>
    </row>
    <row r="1429" spans="1:5" s="5" customFormat="1" x14ac:dyDescent="0.25">
      <c r="A1429" s="22">
        <v>44410</v>
      </c>
      <c r="B1429" s="23">
        <v>355</v>
      </c>
      <c r="C1429" s="23" t="s">
        <v>609</v>
      </c>
      <c r="D1429" s="23" t="s">
        <v>618</v>
      </c>
      <c r="E1429" s="24">
        <v>127500</v>
      </c>
    </row>
    <row r="1430" spans="1:5" s="5" customFormat="1" x14ac:dyDescent="0.25">
      <c r="A1430" s="22">
        <v>44421</v>
      </c>
      <c r="B1430" s="23">
        <v>356</v>
      </c>
      <c r="C1430" s="23" t="s">
        <v>609</v>
      </c>
      <c r="D1430" s="23" t="s">
        <v>24</v>
      </c>
      <c r="E1430" s="24">
        <v>101375</v>
      </c>
    </row>
    <row r="1431" spans="1:5" s="5" customFormat="1" x14ac:dyDescent="0.25">
      <c r="A1431" s="22">
        <v>44425</v>
      </c>
      <c r="B1431" s="23">
        <v>360</v>
      </c>
      <c r="C1431" s="23" t="s">
        <v>609</v>
      </c>
      <c r="D1431" s="23" t="s">
        <v>617</v>
      </c>
      <c r="E1431" s="24">
        <v>127550</v>
      </c>
    </row>
    <row r="1432" spans="1:5" s="5" customFormat="1" x14ac:dyDescent="0.25">
      <c r="A1432" s="22">
        <v>44427</v>
      </c>
      <c r="B1432" s="23">
        <v>362</v>
      </c>
      <c r="C1432" s="23" t="s">
        <v>609</v>
      </c>
      <c r="D1432" s="23" t="s">
        <v>619</v>
      </c>
      <c r="E1432" s="24">
        <v>114750</v>
      </c>
    </row>
    <row r="1433" spans="1:5" s="5" customFormat="1" x14ac:dyDescent="0.25">
      <c r="A1433" s="22">
        <v>44432</v>
      </c>
      <c r="B1433" s="23">
        <v>369</v>
      </c>
      <c r="C1433" s="23" t="s">
        <v>609</v>
      </c>
      <c r="D1433" s="23" t="s">
        <v>617</v>
      </c>
      <c r="E1433" s="24">
        <v>111850</v>
      </c>
    </row>
    <row r="1434" spans="1:5" s="5" customFormat="1" x14ac:dyDescent="0.25">
      <c r="A1434" s="22">
        <v>44440</v>
      </c>
      <c r="B1434" s="23">
        <v>370</v>
      </c>
      <c r="C1434" s="23" t="s">
        <v>609</v>
      </c>
      <c r="D1434" s="23" t="s">
        <v>617</v>
      </c>
      <c r="E1434" s="24">
        <v>130250</v>
      </c>
    </row>
    <row r="1435" spans="1:5" s="5" customFormat="1" x14ac:dyDescent="0.25">
      <c r="A1435" s="22">
        <v>44441</v>
      </c>
      <c r="B1435" s="23">
        <v>371</v>
      </c>
      <c r="C1435" s="23" t="s">
        <v>609</v>
      </c>
      <c r="D1435" s="23" t="s">
        <v>617</v>
      </c>
      <c r="E1435" s="24">
        <v>130250</v>
      </c>
    </row>
    <row r="1436" spans="1:5" s="5" customFormat="1" x14ac:dyDescent="0.25">
      <c r="A1436" s="22">
        <v>44452</v>
      </c>
      <c r="B1436" s="23">
        <v>375</v>
      </c>
      <c r="C1436" s="23" t="s">
        <v>609</v>
      </c>
      <c r="D1436" s="23" t="s">
        <v>610</v>
      </c>
      <c r="E1436" s="24">
        <v>112250</v>
      </c>
    </row>
    <row r="1437" spans="1:5" s="5" customFormat="1" x14ac:dyDescent="0.25">
      <c r="A1437" s="22">
        <v>44462</v>
      </c>
      <c r="B1437" s="23">
        <v>376</v>
      </c>
      <c r="C1437" s="23" t="s">
        <v>609</v>
      </c>
      <c r="D1437" s="23" t="s">
        <v>66</v>
      </c>
      <c r="E1437" s="24">
        <v>123250</v>
      </c>
    </row>
    <row r="1438" spans="1:5" s="5" customFormat="1" x14ac:dyDescent="0.25">
      <c r="A1438" s="22">
        <v>44488</v>
      </c>
      <c r="B1438" s="23">
        <v>390</v>
      </c>
      <c r="C1438" s="23" t="s">
        <v>609</v>
      </c>
      <c r="D1438" s="23" t="s">
        <v>617</v>
      </c>
      <c r="E1438" s="24">
        <v>126750</v>
      </c>
    </row>
    <row r="1439" spans="1:5" s="5" customFormat="1" x14ac:dyDescent="0.25">
      <c r="A1439" s="22">
        <v>44512</v>
      </c>
      <c r="B1439" s="23">
        <v>399</v>
      </c>
      <c r="C1439" s="23" t="s">
        <v>609</v>
      </c>
      <c r="D1439" s="23" t="s">
        <v>617</v>
      </c>
      <c r="E1439" s="24">
        <v>121250</v>
      </c>
    </row>
    <row r="1440" spans="1:5" s="5" customFormat="1" x14ac:dyDescent="0.25">
      <c r="A1440" s="22">
        <v>44530</v>
      </c>
      <c r="B1440" s="23">
        <v>401</v>
      </c>
      <c r="C1440" s="23" t="s">
        <v>609</v>
      </c>
      <c r="D1440" s="23" t="s">
        <v>614</v>
      </c>
      <c r="E1440" s="24">
        <v>106000</v>
      </c>
    </row>
    <row r="1441" spans="1:5" s="5" customFormat="1" x14ac:dyDescent="0.25">
      <c r="A1441" s="22">
        <v>44530</v>
      </c>
      <c r="B1441" s="23">
        <v>403</v>
      </c>
      <c r="C1441" s="23" t="s">
        <v>609</v>
      </c>
      <c r="D1441" s="23" t="s">
        <v>618</v>
      </c>
      <c r="E1441" s="24">
        <v>36000</v>
      </c>
    </row>
    <row r="1442" spans="1:5" s="5" customFormat="1" x14ac:dyDescent="0.25">
      <c r="A1442" s="22">
        <v>44547</v>
      </c>
      <c r="B1442" s="23">
        <v>406</v>
      </c>
      <c r="C1442" s="23" t="s">
        <v>609</v>
      </c>
      <c r="D1442" s="23" t="s">
        <v>617</v>
      </c>
      <c r="E1442" s="24">
        <v>106000</v>
      </c>
    </row>
    <row r="1443" spans="1:5" s="5" customFormat="1" x14ac:dyDescent="0.25">
      <c r="A1443" s="22">
        <v>44553</v>
      </c>
      <c r="B1443" s="23">
        <v>414</v>
      </c>
      <c r="C1443" s="23" t="s">
        <v>609</v>
      </c>
      <c r="D1443" s="23" t="s">
        <v>617</v>
      </c>
      <c r="E1443" s="24">
        <v>125000</v>
      </c>
    </row>
    <row r="1444" spans="1:5" s="5" customFormat="1" x14ac:dyDescent="0.25">
      <c r="A1444" s="22">
        <v>44557</v>
      </c>
      <c r="B1444" s="23">
        <v>415</v>
      </c>
      <c r="C1444" s="23" t="s">
        <v>609</v>
      </c>
      <c r="D1444" s="23" t="s">
        <v>24</v>
      </c>
      <c r="E1444" s="24">
        <v>87600</v>
      </c>
    </row>
    <row r="1445" spans="1:5" s="5" customFormat="1" x14ac:dyDescent="0.25">
      <c r="A1445" s="22">
        <v>44557</v>
      </c>
      <c r="B1445" s="23">
        <v>416</v>
      </c>
      <c r="C1445" s="23" t="s">
        <v>609</v>
      </c>
      <c r="D1445" s="23" t="s">
        <v>620</v>
      </c>
      <c r="E1445" s="24">
        <v>68000</v>
      </c>
    </row>
    <row r="1446" spans="1:5" s="5" customFormat="1" x14ac:dyDescent="0.25">
      <c r="A1446" s="22">
        <v>44670</v>
      </c>
      <c r="B1446" s="23">
        <v>450</v>
      </c>
      <c r="C1446" s="23" t="s">
        <v>609</v>
      </c>
      <c r="D1446" s="23" t="s">
        <v>24</v>
      </c>
      <c r="E1446" s="24">
        <v>157250</v>
      </c>
    </row>
    <row r="1447" spans="1:5" s="5" customFormat="1" x14ac:dyDescent="0.25">
      <c r="A1447" s="22">
        <v>44678</v>
      </c>
      <c r="B1447" s="23">
        <v>453</v>
      </c>
      <c r="C1447" s="23" t="s">
        <v>609</v>
      </c>
      <c r="D1447" s="23" t="s">
        <v>24</v>
      </c>
      <c r="E1447" s="24">
        <v>152500</v>
      </c>
    </row>
    <row r="1448" spans="1:5" s="5" customFormat="1" x14ac:dyDescent="0.25">
      <c r="A1448" s="22">
        <v>44678</v>
      </c>
      <c r="B1448" s="23">
        <v>454</v>
      </c>
      <c r="C1448" s="23" t="s">
        <v>609</v>
      </c>
      <c r="D1448" s="23" t="s">
        <v>24</v>
      </c>
      <c r="E1448" s="24">
        <v>95000</v>
      </c>
    </row>
    <row r="1449" spans="1:5" s="5" customFormat="1" x14ac:dyDescent="0.25">
      <c r="A1449" s="22">
        <v>44687</v>
      </c>
      <c r="B1449" s="23">
        <v>456</v>
      </c>
      <c r="C1449" s="23" t="s">
        <v>609</v>
      </c>
      <c r="D1449" s="23" t="s">
        <v>24</v>
      </c>
      <c r="E1449" s="24">
        <v>163250</v>
      </c>
    </row>
    <row r="1450" spans="1:5" s="5" customFormat="1" x14ac:dyDescent="0.25">
      <c r="A1450" s="22">
        <v>44720</v>
      </c>
      <c r="B1450" s="23">
        <v>467</v>
      </c>
      <c r="C1450" s="23" t="s">
        <v>609</v>
      </c>
      <c r="D1450" s="23" t="s">
        <v>24</v>
      </c>
      <c r="E1450" s="24">
        <v>90000</v>
      </c>
    </row>
    <row r="1451" spans="1:5" s="5" customFormat="1" x14ac:dyDescent="0.25">
      <c r="A1451" s="22">
        <v>44720</v>
      </c>
      <c r="B1451" s="23">
        <v>468</v>
      </c>
      <c r="C1451" s="23" t="s">
        <v>609</v>
      </c>
      <c r="D1451" s="23" t="s">
        <v>24</v>
      </c>
      <c r="E1451" s="24">
        <v>13000</v>
      </c>
    </row>
    <row r="1452" spans="1:5" s="5" customFormat="1" x14ac:dyDescent="0.25">
      <c r="A1452" s="22">
        <v>44727</v>
      </c>
      <c r="B1452" s="23">
        <v>471</v>
      </c>
      <c r="C1452" s="23" t="s">
        <v>609</v>
      </c>
      <c r="D1452" s="23" t="s">
        <v>24</v>
      </c>
      <c r="E1452" s="24">
        <v>90000</v>
      </c>
    </row>
    <row r="1453" spans="1:5" s="5" customFormat="1" x14ac:dyDescent="0.25">
      <c r="A1453" s="22">
        <v>44727</v>
      </c>
      <c r="B1453" s="23">
        <v>472</v>
      </c>
      <c r="C1453" s="23" t="s">
        <v>609</v>
      </c>
      <c r="D1453" s="23" t="s">
        <v>24</v>
      </c>
      <c r="E1453" s="24">
        <v>91500</v>
      </c>
    </row>
    <row r="1454" spans="1:5" s="5" customFormat="1" x14ac:dyDescent="0.25">
      <c r="A1454" s="22">
        <v>44753</v>
      </c>
      <c r="B1454" s="23">
        <v>477</v>
      </c>
      <c r="C1454" s="23" t="s">
        <v>609</v>
      </c>
      <c r="D1454" s="23" t="s">
        <v>24</v>
      </c>
      <c r="E1454" s="24">
        <v>156900</v>
      </c>
    </row>
    <row r="1455" spans="1:5" s="5" customFormat="1" x14ac:dyDescent="0.25">
      <c r="A1455" s="22">
        <v>44768</v>
      </c>
      <c r="B1455" s="23">
        <v>482</v>
      </c>
      <c r="C1455" s="23" t="s">
        <v>609</v>
      </c>
      <c r="D1455" s="23" t="s">
        <v>24</v>
      </c>
      <c r="E1455" s="24">
        <v>136000</v>
      </c>
    </row>
    <row r="1456" spans="1:5" s="5" customFormat="1" x14ac:dyDescent="0.25">
      <c r="A1456" s="22">
        <v>44771</v>
      </c>
      <c r="B1456" s="23">
        <v>485</v>
      </c>
      <c r="C1456" s="23" t="s">
        <v>609</v>
      </c>
      <c r="D1456" s="23" t="s">
        <v>617</v>
      </c>
      <c r="E1456" s="24">
        <v>61000</v>
      </c>
    </row>
    <row r="1457" spans="1:5" s="5" customFormat="1" x14ac:dyDescent="0.25">
      <c r="A1457" s="22">
        <v>44771</v>
      </c>
      <c r="B1457" s="23">
        <v>486</v>
      </c>
      <c r="C1457" s="23" t="s">
        <v>609</v>
      </c>
      <c r="D1457" s="23" t="s">
        <v>621</v>
      </c>
      <c r="E1457" s="24">
        <v>141000</v>
      </c>
    </row>
    <row r="1458" spans="1:5" s="5" customFormat="1" x14ac:dyDescent="0.25">
      <c r="A1458" s="22">
        <v>44783</v>
      </c>
      <c r="B1458" s="23">
        <v>489</v>
      </c>
      <c r="C1458" s="23" t="s">
        <v>609</v>
      </c>
      <c r="D1458" s="23" t="s">
        <v>617</v>
      </c>
      <c r="E1458" s="24">
        <v>132900</v>
      </c>
    </row>
    <row r="1459" spans="1:5" s="5" customFormat="1" x14ac:dyDescent="0.25">
      <c r="A1459" s="22">
        <v>44783</v>
      </c>
      <c r="B1459" s="23">
        <v>494</v>
      </c>
      <c r="C1459" s="23" t="s">
        <v>609</v>
      </c>
      <c r="D1459" s="23" t="s">
        <v>617</v>
      </c>
      <c r="E1459" s="24">
        <v>160250</v>
      </c>
    </row>
    <row r="1460" spans="1:5" s="5" customFormat="1" x14ac:dyDescent="0.25">
      <c r="A1460" s="22">
        <v>44785</v>
      </c>
      <c r="B1460" s="23">
        <v>413</v>
      </c>
      <c r="C1460" s="23" t="s">
        <v>609</v>
      </c>
      <c r="D1460" s="23" t="s">
        <v>617</v>
      </c>
      <c r="E1460" s="24">
        <v>112250</v>
      </c>
    </row>
    <row r="1461" spans="1:5" s="5" customFormat="1" x14ac:dyDescent="0.25">
      <c r="A1461" s="22">
        <v>44803</v>
      </c>
      <c r="B1461" s="23">
        <v>500</v>
      </c>
      <c r="C1461" s="23" t="s">
        <v>609</v>
      </c>
      <c r="D1461" s="23" t="s">
        <v>751</v>
      </c>
      <c r="E1461" s="24">
        <v>42500</v>
      </c>
    </row>
    <row r="1462" spans="1:5" s="5" customFormat="1" x14ac:dyDescent="0.25">
      <c r="A1462" s="22">
        <v>44803</v>
      </c>
      <c r="B1462" s="23">
        <v>499</v>
      </c>
      <c r="C1462" s="23" t="s">
        <v>609</v>
      </c>
      <c r="D1462" s="23" t="s">
        <v>752</v>
      </c>
      <c r="E1462" s="24">
        <v>100000</v>
      </c>
    </row>
    <row r="1463" spans="1:5" s="5" customFormat="1" x14ac:dyDescent="0.25">
      <c r="A1463" s="22">
        <v>44803</v>
      </c>
      <c r="B1463" s="23">
        <v>497</v>
      </c>
      <c r="C1463" s="23" t="s">
        <v>609</v>
      </c>
      <c r="D1463" s="23" t="s">
        <v>753</v>
      </c>
      <c r="E1463" s="24">
        <v>30000</v>
      </c>
    </row>
    <row r="1464" spans="1:5" s="8" customFormat="1" x14ac:dyDescent="0.25">
      <c r="A1464" s="22">
        <v>44833</v>
      </c>
      <c r="B1464" s="23">
        <v>4102</v>
      </c>
      <c r="C1464" s="23" t="s">
        <v>609</v>
      </c>
      <c r="D1464" s="23" t="s">
        <v>617</v>
      </c>
      <c r="E1464" s="24">
        <v>30500</v>
      </c>
    </row>
    <row r="1465" spans="1:5" s="9" customFormat="1" x14ac:dyDescent="0.25">
      <c r="A1465" s="22">
        <v>44833</v>
      </c>
      <c r="B1465" s="23">
        <v>4103</v>
      </c>
      <c r="C1465" s="23" t="s">
        <v>609</v>
      </c>
      <c r="D1465" s="23" t="s">
        <v>835</v>
      </c>
      <c r="E1465" s="24">
        <v>37500</v>
      </c>
    </row>
    <row r="1466" spans="1:5" s="5" customFormat="1" x14ac:dyDescent="0.25">
      <c r="A1466" s="22">
        <v>44833</v>
      </c>
      <c r="B1466" s="23">
        <v>4153</v>
      </c>
      <c r="C1466" s="23" t="s">
        <v>609</v>
      </c>
      <c r="D1466" s="23" t="s">
        <v>24</v>
      </c>
      <c r="E1466" s="24">
        <v>150000</v>
      </c>
    </row>
    <row r="1467" spans="1:5" s="5" customFormat="1" x14ac:dyDescent="0.25">
      <c r="A1467" s="22">
        <v>44833</v>
      </c>
      <c r="B1467" s="23">
        <v>4177</v>
      </c>
      <c r="C1467" s="23" t="s">
        <v>609</v>
      </c>
      <c r="D1467" s="23" t="s">
        <v>24</v>
      </c>
      <c r="E1467" s="24">
        <v>68000</v>
      </c>
    </row>
    <row r="1468" spans="1:5" s="5" customFormat="1" x14ac:dyDescent="0.25">
      <c r="A1468" s="22">
        <v>44833</v>
      </c>
      <c r="B1468" s="23">
        <v>4119</v>
      </c>
      <c r="C1468" s="23" t="s">
        <v>609</v>
      </c>
      <c r="D1468" s="23" t="s">
        <v>24</v>
      </c>
      <c r="E1468" s="24">
        <v>68000</v>
      </c>
    </row>
    <row r="1469" spans="1:5" s="5" customFormat="1" x14ac:dyDescent="0.25">
      <c r="A1469" s="22">
        <v>44834</v>
      </c>
      <c r="B1469" s="23">
        <v>4181</v>
      </c>
      <c r="C1469" s="23" t="s">
        <v>609</v>
      </c>
      <c r="D1469" s="23" t="s">
        <v>24</v>
      </c>
      <c r="E1469" s="24">
        <v>100000</v>
      </c>
    </row>
    <row r="1470" spans="1:5" s="5" customFormat="1" x14ac:dyDescent="0.25">
      <c r="A1470" s="22">
        <v>44834</v>
      </c>
      <c r="B1470" s="23">
        <v>4207</v>
      </c>
      <c r="C1470" s="23" t="s">
        <v>609</v>
      </c>
      <c r="D1470" s="23" t="s">
        <v>752</v>
      </c>
      <c r="E1470" s="24">
        <v>100000</v>
      </c>
    </row>
    <row r="1471" spans="1:5" s="5" customFormat="1" x14ac:dyDescent="0.25">
      <c r="A1471" s="22">
        <v>44834</v>
      </c>
      <c r="B1471" s="23">
        <v>4217</v>
      </c>
      <c r="C1471" s="23" t="s">
        <v>609</v>
      </c>
      <c r="D1471" s="23" t="s">
        <v>836</v>
      </c>
      <c r="E1471" s="24">
        <v>68000</v>
      </c>
    </row>
    <row r="1472" spans="1:5" s="5" customFormat="1" x14ac:dyDescent="0.25">
      <c r="A1472" s="22">
        <v>44834</v>
      </c>
      <c r="B1472" s="23">
        <v>4208</v>
      </c>
      <c r="C1472" s="23" t="s">
        <v>609</v>
      </c>
      <c r="D1472" s="23" t="s">
        <v>528</v>
      </c>
      <c r="E1472" s="24">
        <v>103500</v>
      </c>
    </row>
    <row r="1473" spans="1:5" s="5" customFormat="1" x14ac:dyDescent="0.25">
      <c r="A1473" s="22">
        <v>43892</v>
      </c>
      <c r="B1473" s="23">
        <v>13</v>
      </c>
      <c r="C1473" s="23" t="s">
        <v>622</v>
      </c>
      <c r="D1473" s="23" t="s">
        <v>623</v>
      </c>
      <c r="E1473" s="24">
        <v>38940</v>
      </c>
    </row>
    <row r="1474" spans="1:5" s="5" customFormat="1" x14ac:dyDescent="0.25">
      <c r="A1474" s="22">
        <v>44025</v>
      </c>
      <c r="B1474" s="23">
        <v>95</v>
      </c>
      <c r="C1474" s="23" t="s">
        <v>579</v>
      </c>
      <c r="D1474" s="23" t="s">
        <v>581</v>
      </c>
      <c r="E1474" s="24">
        <v>42500</v>
      </c>
    </row>
    <row r="1475" spans="1:5" s="5" customFormat="1" x14ac:dyDescent="0.25">
      <c r="A1475" s="22">
        <v>44025</v>
      </c>
      <c r="B1475" s="23">
        <v>96</v>
      </c>
      <c r="C1475" s="23" t="s">
        <v>579</v>
      </c>
      <c r="D1475" s="23" t="s">
        <v>580</v>
      </c>
      <c r="E1475" s="24">
        <v>76800</v>
      </c>
    </row>
    <row r="1476" spans="1:5" s="5" customFormat="1" x14ac:dyDescent="0.25">
      <c r="A1476" s="22">
        <v>44053</v>
      </c>
      <c r="B1476" s="23">
        <v>97</v>
      </c>
      <c r="C1476" s="23" t="s">
        <v>579</v>
      </c>
      <c r="D1476" s="23" t="s">
        <v>581</v>
      </c>
      <c r="E1476" s="24">
        <v>117400</v>
      </c>
    </row>
    <row r="1477" spans="1:5" s="5" customFormat="1" x14ac:dyDescent="0.25">
      <c r="A1477" s="22">
        <v>44053</v>
      </c>
      <c r="B1477" s="23">
        <v>98</v>
      </c>
      <c r="C1477" s="23" t="s">
        <v>579</v>
      </c>
      <c r="D1477" s="23" t="s">
        <v>580</v>
      </c>
      <c r="E1477" s="24">
        <v>76800</v>
      </c>
    </row>
    <row r="1478" spans="1:5" s="5" customFormat="1" x14ac:dyDescent="0.25">
      <c r="A1478" s="22">
        <v>44071</v>
      </c>
      <c r="B1478" s="23">
        <v>99</v>
      </c>
      <c r="C1478" s="23" t="s">
        <v>579</v>
      </c>
      <c r="D1478" s="23" t="s">
        <v>581</v>
      </c>
      <c r="E1478" s="24">
        <v>117400</v>
      </c>
    </row>
    <row r="1479" spans="1:5" s="5" customFormat="1" x14ac:dyDescent="0.25">
      <c r="A1479" s="22">
        <v>44071</v>
      </c>
      <c r="B1479" s="23">
        <v>100</v>
      </c>
      <c r="C1479" s="23" t="s">
        <v>579</v>
      </c>
      <c r="D1479" s="23" t="s">
        <v>581</v>
      </c>
      <c r="E1479" s="24">
        <v>76800</v>
      </c>
    </row>
    <row r="1480" spans="1:5" s="5" customFormat="1" x14ac:dyDescent="0.25">
      <c r="A1480" s="22">
        <v>44116</v>
      </c>
      <c r="B1480" s="23">
        <v>103</v>
      </c>
      <c r="C1480" s="23" t="s">
        <v>579</v>
      </c>
      <c r="D1480" s="23" t="s">
        <v>581</v>
      </c>
      <c r="E1480" s="24">
        <v>80400</v>
      </c>
    </row>
    <row r="1481" spans="1:5" s="5" customFormat="1" x14ac:dyDescent="0.25">
      <c r="A1481" s="22">
        <v>44116</v>
      </c>
      <c r="B1481" s="23">
        <v>104</v>
      </c>
      <c r="C1481" s="23" t="s">
        <v>579</v>
      </c>
      <c r="D1481" s="23" t="s">
        <v>581</v>
      </c>
      <c r="E1481" s="24">
        <v>117400</v>
      </c>
    </row>
    <row r="1482" spans="1:5" s="5" customFormat="1" x14ac:dyDescent="0.25">
      <c r="A1482" s="22">
        <v>43230</v>
      </c>
      <c r="B1482" s="23">
        <v>3497</v>
      </c>
      <c r="C1482" s="23" t="s">
        <v>575</v>
      </c>
      <c r="D1482" s="23" t="s">
        <v>576</v>
      </c>
      <c r="E1482" s="24">
        <v>61684.5</v>
      </c>
    </row>
    <row r="1483" spans="1:5" s="5" customFormat="1" x14ac:dyDescent="0.25">
      <c r="A1483" s="22">
        <v>43243</v>
      </c>
      <c r="B1483" s="23">
        <v>3512</v>
      </c>
      <c r="C1483" s="23" t="s">
        <v>575</v>
      </c>
      <c r="D1483" s="23" t="s">
        <v>577</v>
      </c>
      <c r="E1483" s="24">
        <v>12611.84</v>
      </c>
    </row>
    <row r="1484" spans="1:5" s="5" customFormat="1" x14ac:dyDescent="0.25">
      <c r="A1484" s="22">
        <v>43244</v>
      </c>
      <c r="B1484" s="23">
        <v>3517</v>
      </c>
      <c r="C1484" s="23" t="s">
        <v>575</v>
      </c>
      <c r="D1484" s="23" t="s">
        <v>578</v>
      </c>
      <c r="E1484" s="24">
        <v>21927</v>
      </c>
    </row>
    <row r="1485" spans="1:5" s="5" customFormat="1" x14ac:dyDescent="0.25">
      <c r="A1485" s="22">
        <v>43250</v>
      </c>
      <c r="B1485" s="23">
        <v>3523</v>
      </c>
      <c r="C1485" s="23" t="s">
        <v>575</v>
      </c>
      <c r="D1485" s="23" t="s">
        <v>578</v>
      </c>
      <c r="E1485" s="24">
        <v>54270.06</v>
      </c>
    </row>
    <row r="1486" spans="1:5" s="5" customFormat="1" x14ac:dyDescent="0.25">
      <c r="A1486" s="22">
        <v>43264</v>
      </c>
      <c r="B1486" s="23">
        <v>3541</v>
      </c>
      <c r="C1486" s="23" t="s">
        <v>575</v>
      </c>
      <c r="D1486" s="23" t="s">
        <v>23</v>
      </c>
      <c r="E1486" s="24">
        <v>15015</v>
      </c>
    </row>
    <row r="1487" spans="1:5" s="5" customFormat="1" x14ac:dyDescent="0.25">
      <c r="A1487" s="22">
        <v>43371</v>
      </c>
      <c r="B1487" s="23">
        <v>3685</v>
      </c>
      <c r="C1487" s="23" t="s">
        <v>575</v>
      </c>
      <c r="D1487" s="23" t="s">
        <v>170</v>
      </c>
      <c r="E1487" s="24">
        <v>53638.5</v>
      </c>
    </row>
    <row r="1488" spans="1:5" s="5" customFormat="1" x14ac:dyDescent="0.25">
      <c r="A1488" s="22">
        <v>44219</v>
      </c>
      <c r="B1488" s="23">
        <v>940</v>
      </c>
      <c r="C1488" s="23" t="s">
        <v>624</v>
      </c>
      <c r="D1488" s="23" t="s">
        <v>630</v>
      </c>
      <c r="E1488" s="24">
        <v>123581.25</v>
      </c>
    </row>
    <row r="1489" spans="1:5" s="5" customFormat="1" x14ac:dyDescent="0.25">
      <c r="A1489" s="22">
        <v>44441</v>
      </c>
      <c r="B1489" s="23">
        <v>821</v>
      </c>
      <c r="C1489" s="23" t="s">
        <v>624</v>
      </c>
      <c r="D1489" s="23" t="s">
        <v>625</v>
      </c>
      <c r="E1489" s="24">
        <v>128231.78</v>
      </c>
    </row>
    <row r="1490" spans="1:5" s="5" customFormat="1" x14ac:dyDescent="0.25">
      <c r="A1490" s="22">
        <v>44473</v>
      </c>
      <c r="B1490" s="23">
        <v>852</v>
      </c>
      <c r="C1490" s="23" t="s">
        <v>624</v>
      </c>
      <c r="D1490" s="23" t="s">
        <v>625</v>
      </c>
      <c r="E1490" s="24">
        <v>112487.03999999999</v>
      </c>
    </row>
    <row r="1491" spans="1:5" s="5" customFormat="1" x14ac:dyDescent="0.25">
      <c r="A1491" s="22">
        <v>44481</v>
      </c>
      <c r="B1491" s="23">
        <v>855</v>
      </c>
      <c r="C1491" s="23" t="s">
        <v>624</v>
      </c>
      <c r="D1491" s="23" t="s">
        <v>626</v>
      </c>
      <c r="E1491" s="24">
        <v>59455</v>
      </c>
    </row>
    <row r="1492" spans="1:5" x14ac:dyDescent="0.25">
      <c r="A1492" s="22">
        <v>44481</v>
      </c>
      <c r="B1492" s="23">
        <v>856</v>
      </c>
      <c r="C1492" s="23" t="s">
        <v>624</v>
      </c>
      <c r="D1492" s="23" t="s">
        <v>436</v>
      </c>
      <c r="E1492" s="24">
        <v>121832.2</v>
      </c>
    </row>
    <row r="1493" spans="1:5" s="5" customFormat="1" x14ac:dyDescent="0.25">
      <c r="A1493" s="22">
        <v>44491</v>
      </c>
      <c r="B1493" s="23">
        <v>872</v>
      </c>
      <c r="C1493" s="23" t="s">
        <v>624</v>
      </c>
      <c r="D1493" s="23" t="s">
        <v>627</v>
      </c>
      <c r="E1493" s="24">
        <v>110058</v>
      </c>
    </row>
    <row r="1494" spans="1:5" x14ac:dyDescent="0.25">
      <c r="A1494" s="22">
        <v>44511</v>
      </c>
      <c r="B1494" s="23">
        <v>889</v>
      </c>
      <c r="C1494" s="23" t="s">
        <v>624</v>
      </c>
      <c r="D1494" s="23" t="s">
        <v>96</v>
      </c>
      <c r="E1494" s="24">
        <v>96711.53</v>
      </c>
    </row>
    <row r="1495" spans="1:5" s="5" customFormat="1" x14ac:dyDescent="0.25">
      <c r="A1495" s="22">
        <v>44512</v>
      </c>
      <c r="B1495" s="23">
        <v>894</v>
      </c>
      <c r="C1495" s="23" t="s">
        <v>624</v>
      </c>
      <c r="D1495" s="23" t="s">
        <v>629</v>
      </c>
      <c r="E1495" s="24">
        <v>86301.759999999995</v>
      </c>
    </row>
    <row r="1496" spans="1:5" x14ac:dyDescent="0.25">
      <c r="A1496" s="22">
        <v>44512</v>
      </c>
      <c r="B1496" s="23">
        <v>895</v>
      </c>
      <c r="C1496" s="23" t="s">
        <v>624</v>
      </c>
      <c r="D1496" s="23" t="s">
        <v>102</v>
      </c>
      <c r="E1496" s="24">
        <v>78162.5</v>
      </c>
    </row>
    <row r="1497" spans="1:5" s="5" customFormat="1" x14ac:dyDescent="0.25">
      <c r="A1497" s="22">
        <v>44519</v>
      </c>
      <c r="B1497" s="23">
        <v>903</v>
      </c>
      <c r="C1497" s="23" t="s">
        <v>624</v>
      </c>
      <c r="D1497" s="23" t="s">
        <v>294</v>
      </c>
      <c r="E1497" s="24">
        <v>114932</v>
      </c>
    </row>
    <row r="1498" spans="1:5" x14ac:dyDescent="0.25">
      <c r="A1498" s="22">
        <v>44519</v>
      </c>
      <c r="B1498" s="23">
        <v>905</v>
      </c>
      <c r="C1498" s="23" t="s">
        <v>624</v>
      </c>
      <c r="D1498" s="23" t="s">
        <v>628</v>
      </c>
      <c r="E1498" s="24">
        <v>80290</v>
      </c>
    </row>
    <row r="1499" spans="1:5" x14ac:dyDescent="0.25">
      <c r="A1499" s="22">
        <v>44519</v>
      </c>
      <c r="B1499" s="23">
        <v>907</v>
      </c>
      <c r="C1499" s="23" t="s">
        <v>624</v>
      </c>
      <c r="D1499" s="23" t="s">
        <v>628</v>
      </c>
      <c r="E1499" s="24">
        <v>77256</v>
      </c>
    </row>
    <row r="1500" spans="1:5" s="5" customFormat="1" x14ac:dyDescent="0.25">
      <c r="A1500" s="22">
        <v>44566</v>
      </c>
      <c r="B1500" s="23">
        <v>941</v>
      </c>
      <c r="C1500" s="23" t="s">
        <v>624</v>
      </c>
      <c r="D1500" s="23" t="s">
        <v>630</v>
      </c>
      <c r="E1500" s="24">
        <v>34119.699999999997</v>
      </c>
    </row>
    <row r="1501" spans="1:5" x14ac:dyDescent="0.25">
      <c r="A1501" s="22">
        <v>44566</v>
      </c>
      <c r="B1501" s="23">
        <v>951</v>
      </c>
      <c r="C1501" s="23" t="s">
        <v>624</v>
      </c>
      <c r="D1501" s="23" t="s">
        <v>630</v>
      </c>
      <c r="E1501" s="24">
        <v>61418.64</v>
      </c>
    </row>
    <row r="1502" spans="1:5" s="5" customFormat="1" x14ac:dyDescent="0.25">
      <c r="A1502" s="22">
        <v>44629</v>
      </c>
      <c r="B1502" s="23">
        <v>922</v>
      </c>
      <c r="C1502" s="23" t="s">
        <v>624</v>
      </c>
      <c r="D1502" s="23" t="s">
        <v>25</v>
      </c>
      <c r="E1502" s="24">
        <v>58968</v>
      </c>
    </row>
    <row r="1503" spans="1:5" x14ac:dyDescent="0.25">
      <c r="A1503" s="22">
        <v>44629</v>
      </c>
      <c r="B1503" s="23">
        <v>923</v>
      </c>
      <c r="C1503" s="23" t="s">
        <v>624</v>
      </c>
      <c r="D1503" s="23" t="s">
        <v>25</v>
      </c>
      <c r="E1503" s="24">
        <v>91552.37</v>
      </c>
    </row>
    <row r="1504" spans="1:5" s="5" customFormat="1" x14ac:dyDescent="0.25">
      <c r="A1504" s="22">
        <v>44635</v>
      </c>
      <c r="B1504" s="23">
        <v>921</v>
      </c>
      <c r="C1504" s="23" t="s">
        <v>624</v>
      </c>
      <c r="D1504" s="23" t="s">
        <v>25</v>
      </c>
      <c r="E1504" s="24">
        <v>78682.52</v>
      </c>
    </row>
    <row r="1505" spans="1:5" x14ac:dyDescent="0.25">
      <c r="A1505" s="22">
        <v>44671</v>
      </c>
      <c r="B1505" s="23">
        <v>1010</v>
      </c>
      <c r="C1505" s="23" t="s">
        <v>624</v>
      </c>
      <c r="D1505" s="23" t="s">
        <v>25</v>
      </c>
      <c r="E1505" s="24">
        <v>64059.839999999997</v>
      </c>
    </row>
    <row r="1506" spans="1:5" x14ac:dyDescent="0.25">
      <c r="A1506" s="22">
        <v>44687</v>
      </c>
      <c r="B1506" s="23">
        <v>1060</v>
      </c>
      <c r="C1506" s="23" t="s">
        <v>624</v>
      </c>
      <c r="D1506" s="23" t="s">
        <v>25</v>
      </c>
      <c r="E1506" s="24">
        <v>131822</v>
      </c>
    </row>
    <row r="1507" spans="1:5" x14ac:dyDescent="0.25">
      <c r="A1507" s="22">
        <v>44720</v>
      </c>
      <c r="B1507" s="23">
        <v>1088</v>
      </c>
      <c r="C1507" s="23" t="s">
        <v>624</v>
      </c>
      <c r="D1507" s="23" t="s">
        <v>25</v>
      </c>
      <c r="E1507" s="24">
        <v>77900</v>
      </c>
    </row>
    <row r="1508" spans="1:5" x14ac:dyDescent="0.25">
      <c r="A1508" s="22">
        <v>44721</v>
      </c>
      <c r="B1508" s="23">
        <v>1055</v>
      </c>
      <c r="C1508" s="23" t="s">
        <v>624</v>
      </c>
      <c r="D1508" s="23" t="s">
        <v>330</v>
      </c>
      <c r="E1508" s="24">
        <v>123480</v>
      </c>
    </row>
    <row r="1509" spans="1:5" s="5" customFormat="1" x14ac:dyDescent="0.25">
      <c r="A1509" s="22">
        <v>44722</v>
      </c>
      <c r="B1509" s="23">
        <v>1070</v>
      </c>
      <c r="C1509" s="23" t="s">
        <v>624</v>
      </c>
      <c r="D1509" s="23" t="s">
        <v>631</v>
      </c>
      <c r="E1509" s="24">
        <v>65436</v>
      </c>
    </row>
    <row r="1510" spans="1:5" x14ac:dyDescent="0.25">
      <c r="A1510" s="22">
        <v>44727</v>
      </c>
      <c r="B1510" s="23">
        <v>1103</v>
      </c>
      <c r="C1510" s="23" t="s">
        <v>624</v>
      </c>
      <c r="D1510" s="23" t="s">
        <v>443</v>
      </c>
      <c r="E1510" s="24">
        <v>76652.800000000003</v>
      </c>
    </row>
    <row r="1511" spans="1:5" s="5" customFormat="1" x14ac:dyDescent="0.25">
      <c r="A1511" s="22">
        <v>44736</v>
      </c>
      <c r="B1511" s="23">
        <v>1107</v>
      </c>
      <c r="C1511" s="23" t="s">
        <v>624</v>
      </c>
      <c r="D1511" s="23" t="s">
        <v>23</v>
      </c>
      <c r="E1511" s="24">
        <v>1418.36</v>
      </c>
    </row>
    <row r="1512" spans="1:5" x14ac:dyDescent="0.25">
      <c r="A1512" s="22">
        <v>44753</v>
      </c>
      <c r="B1512" s="23">
        <v>1111</v>
      </c>
      <c r="C1512" s="23" t="s">
        <v>624</v>
      </c>
      <c r="D1512" s="23" t="s">
        <v>23</v>
      </c>
      <c r="E1512" s="24">
        <v>135117.38</v>
      </c>
    </row>
    <row r="1513" spans="1:5" s="5" customFormat="1" x14ac:dyDescent="0.25">
      <c r="A1513" s="22">
        <v>44783</v>
      </c>
      <c r="B1513" s="23">
        <v>1141</v>
      </c>
      <c r="C1513" s="23" t="s">
        <v>624</v>
      </c>
      <c r="D1513" s="23" t="s">
        <v>23</v>
      </c>
      <c r="E1513" s="24">
        <v>28627.98</v>
      </c>
    </row>
    <row r="1514" spans="1:5" s="5" customFormat="1" x14ac:dyDescent="0.25">
      <c r="A1514" s="22">
        <v>44791</v>
      </c>
      <c r="B1514" s="23">
        <v>1148</v>
      </c>
      <c r="C1514" s="23" t="s">
        <v>624</v>
      </c>
      <c r="D1514" s="23" t="s">
        <v>754</v>
      </c>
      <c r="E1514" s="24">
        <v>152833.60000000001</v>
      </c>
    </row>
    <row r="1515" spans="1:5" s="5" customFormat="1" x14ac:dyDescent="0.25">
      <c r="A1515" s="22">
        <v>44791</v>
      </c>
      <c r="B1515" s="23">
        <v>1158</v>
      </c>
      <c r="C1515" s="23" t="s">
        <v>624</v>
      </c>
      <c r="D1515" s="23" t="s">
        <v>754</v>
      </c>
      <c r="E1515" s="24">
        <v>38208.400000000001</v>
      </c>
    </row>
    <row r="1516" spans="1:5" x14ac:dyDescent="0.25">
      <c r="A1516" s="22">
        <v>44816</v>
      </c>
      <c r="B1516" s="23">
        <v>1168</v>
      </c>
      <c r="C1516" s="23" t="s">
        <v>624</v>
      </c>
      <c r="D1516" s="23" t="s">
        <v>754</v>
      </c>
      <c r="E1516" s="24">
        <v>106820</v>
      </c>
    </row>
    <row r="1517" spans="1:5" s="5" customFormat="1" x14ac:dyDescent="0.25">
      <c r="A1517" s="22">
        <v>44816</v>
      </c>
      <c r="B1517" s="23">
        <v>1169</v>
      </c>
      <c r="C1517" s="23" t="s">
        <v>624</v>
      </c>
      <c r="D1517" s="23" t="s">
        <v>837</v>
      </c>
      <c r="E1517" s="24">
        <v>17478</v>
      </c>
    </row>
    <row r="1518" spans="1:5" s="5" customFormat="1" x14ac:dyDescent="0.25">
      <c r="A1518" s="22">
        <v>44834</v>
      </c>
      <c r="B1518" s="23">
        <v>1196</v>
      </c>
      <c r="C1518" s="23" t="s">
        <v>624</v>
      </c>
      <c r="D1518" s="23" t="s">
        <v>25</v>
      </c>
      <c r="E1518" s="24">
        <v>63146.52</v>
      </c>
    </row>
    <row r="1519" spans="1:5" s="5" customFormat="1" x14ac:dyDescent="0.25">
      <c r="A1519" s="22">
        <v>44834</v>
      </c>
      <c r="B1519" s="23">
        <v>1198</v>
      </c>
      <c r="C1519" s="23" t="s">
        <v>624</v>
      </c>
      <c r="D1519" s="23" t="s">
        <v>25</v>
      </c>
      <c r="E1519" s="24">
        <v>21983.4</v>
      </c>
    </row>
    <row r="1520" spans="1:5" s="5" customFormat="1" x14ac:dyDescent="0.25">
      <c r="A1520" s="22">
        <v>44670</v>
      </c>
      <c r="B1520" s="23">
        <v>9100431616</v>
      </c>
      <c r="C1520" s="23" t="s">
        <v>563</v>
      </c>
      <c r="D1520" s="23" t="s">
        <v>24</v>
      </c>
      <c r="E1520" s="24">
        <v>92310.25</v>
      </c>
    </row>
    <row r="1521" spans="1:5" s="5" customFormat="1" x14ac:dyDescent="0.25">
      <c r="A1521" s="22">
        <v>44725</v>
      </c>
      <c r="B1521" s="23">
        <v>9100414405</v>
      </c>
      <c r="C1521" s="23" t="s">
        <v>563</v>
      </c>
      <c r="D1521" s="23" t="s">
        <v>24</v>
      </c>
      <c r="E1521" s="24">
        <v>184620.5</v>
      </c>
    </row>
    <row r="1522" spans="1:5" s="5" customFormat="1" x14ac:dyDescent="0.25">
      <c r="A1522" s="22">
        <v>44761</v>
      </c>
      <c r="B1522" s="23">
        <v>9100466797</v>
      </c>
      <c r="C1522" s="23" t="s">
        <v>563</v>
      </c>
      <c r="D1522" s="23" t="s">
        <v>23</v>
      </c>
      <c r="E1522" s="24">
        <v>163841</v>
      </c>
    </row>
    <row r="1523" spans="1:5" s="5" customFormat="1" x14ac:dyDescent="0.25">
      <c r="A1523" s="22">
        <v>44768</v>
      </c>
      <c r="B1523" s="23">
        <v>9100469623</v>
      </c>
      <c r="C1523" s="23" t="s">
        <v>563</v>
      </c>
      <c r="D1523" s="23" t="s">
        <v>23</v>
      </c>
      <c r="E1523" s="24">
        <v>138220</v>
      </c>
    </row>
    <row r="1524" spans="1:5" s="5" customFormat="1" x14ac:dyDescent="0.25">
      <c r="A1524" s="22">
        <v>44784</v>
      </c>
      <c r="B1524" s="23">
        <v>9100477403</v>
      </c>
      <c r="C1524" s="23" t="s">
        <v>563</v>
      </c>
      <c r="D1524" s="23" t="s">
        <v>23</v>
      </c>
      <c r="E1524" s="24">
        <v>159208</v>
      </c>
    </row>
    <row r="1525" spans="1:5" s="5" customFormat="1" x14ac:dyDescent="0.25">
      <c r="A1525" s="22">
        <v>44803</v>
      </c>
      <c r="B1525" s="23">
        <v>9100481565</v>
      </c>
      <c r="C1525" s="23" t="s">
        <v>563</v>
      </c>
      <c r="D1525" s="23" t="s">
        <v>23</v>
      </c>
      <c r="E1525" s="24">
        <v>158724</v>
      </c>
    </row>
    <row r="1526" spans="1:5" s="5" customFormat="1" x14ac:dyDescent="0.25">
      <c r="A1526" s="22">
        <v>44803</v>
      </c>
      <c r="B1526" s="23">
        <v>9100485296</v>
      </c>
      <c r="C1526" s="23" t="s">
        <v>563</v>
      </c>
      <c r="D1526" s="23" t="s">
        <v>25</v>
      </c>
      <c r="E1526" s="24">
        <v>138220</v>
      </c>
    </row>
    <row r="1527" spans="1:5" s="5" customFormat="1" x14ac:dyDescent="0.25">
      <c r="A1527" s="22">
        <v>44812</v>
      </c>
      <c r="B1527" s="23">
        <v>9100484439</v>
      </c>
      <c r="C1527" s="23" t="s">
        <v>563</v>
      </c>
      <c r="D1527" s="23" t="s">
        <v>25</v>
      </c>
      <c r="E1527" s="24">
        <v>125000</v>
      </c>
    </row>
    <row r="1528" spans="1:5" s="5" customFormat="1" x14ac:dyDescent="0.25">
      <c r="A1528" s="22">
        <v>44820</v>
      </c>
      <c r="B1528" s="23">
        <v>9100484120</v>
      </c>
      <c r="C1528" s="23" t="s">
        <v>563</v>
      </c>
      <c r="D1528" s="23" t="s">
        <v>25</v>
      </c>
      <c r="E1528" s="24">
        <v>164800</v>
      </c>
    </row>
    <row r="1529" spans="1:5" s="5" customFormat="1" x14ac:dyDescent="0.25">
      <c r="A1529" s="22">
        <v>44833</v>
      </c>
      <c r="B1529" s="23">
        <v>9100481557</v>
      </c>
      <c r="C1529" s="23" t="s">
        <v>563</v>
      </c>
      <c r="D1529" s="23" t="s">
        <v>25</v>
      </c>
      <c r="E1529" s="24">
        <v>161984.89000000001</v>
      </c>
    </row>
    <row r="1530" spans="1:5" s="5" customFormat="1" x14ac:dyDescent="0.25">
      <c r="A1530" s="22">
        <v>44834</v>
      </c>
      <c r="B1530" s="23">
        <v>9100496250</v>
      </c>
      <c r="C1530" s="23" t="s">
        <v>563</v>
      </c>
      <c r="D1530" s="23" t="s">
        <v>834</v>
      </c>
      <c r="E1530" s="24">
        <v>125000</v>
      </c>
    </row>
    <row r="1531" spans="1:5" s="5" customFormat="1" x14ac:dyDescent="0.25">
      <c r="A1531" s="22">
        <v>44834</v>
      </c>
      <c r="B1531" s="23">
        <v>9100496308</v>
      </c>
      <c r="C1531" s="23" t="s">
        <v>563</v>
      </c>
      <c r="D1531" s="23" t="s">
        <v>834</v>
      </c>
      <c r="E1531" s="24">
        <v>150000</v>
      </c>
    </row>
    <row r="1532" spans="1:5" s="5" customFormat="1" x14ac:dyDescent="0.25">
      <c r="A1532" s="22">
        <v>43713</v>
      </c>
      <c r="B1532" s="23">
        <v>135</v>
      </c>
      <c r="C1532" s="23" t="s">
        <v>644</v>
      </c>
      <c r="D1532" s="23" t="s">
        <v>645</v>
      </c>
      <c r="E1532" s="24">
        <v>7670</v>
      </c>
    </row>
    <row r="1533" spans="1:5" s="5" customFormat="1" x14ac:dyDescent="0.25">
      <c r="A1533" s="22">
        <v>43714</v>
      </c>
      <c r="B1533" s="23">
        <v>137</v>
      </c>
      <c r="C1533" s="23" t="s">
        <v>644</v>
      </c>
      <c r="D1533" s="23" t="s">
        <v>645</v>
      </c>
      <c r="E1533" s="24">
        <v>19588</v>
      </c>
    </row>
    <row r="1534" spans="1:5" s="5" customFormat="1" x14ac:dyDescent="0.25">
      <c r="A1534" s="22">
        <v>43832</v>
      </c>
      <c r="B1534" s="23">
        <v>178</v>
      </c>
      <c r="C1534" s="23" t="s">
        <v>644</v>
      </c>
      <c r="D1534" s="23" t="s">
        <v>646</v>
      </c>
      <c r="E1534" s="24">
        <v>81420</v>
      </c>
    </row>
    <row r="1535" spans="1:5" s="5" customFormat="1" x14ac:dyDescent="0.25">
      <c r="A1535" s="22">
        <v>43843</v>
      </c>
      <c r="B1535" s="23">
        <v>181</v>
      </c>
      <c r="C1535" s="23" t="s">
        <v>644</v>
      </c>
      <c r="D1535" s="23" t="s">
        <v>647</v>
      </c>
      <c r="E1535" s="24">
        <v>11682</v>
      </c>
    </row>
    <row r="1536" spans="1:5" s="5" customFormat="1" x14ac:dyDescent="0.25">
      <c r="A1536" s="22">
        <v>43844</v>
      </c>
      <c r="B1536" s="23">
        <v>180</v>
      </c>
      <c r="C1536" s="23" t="s">
        <v>644</v>
      </c>
      <c r="D1536" s="23" t="s">
        <v>648</v>
      </c>
      <c r="E1536" s="24">
        <v>39471</v>
      </c>
    </row>
    <row r="1537" spans="1:5" s="5" customFormat="1" x14ac:dyDescent="0.25">
      <c r="A1537" s="22">
        <v>43844</v>
      </c>
      <c r="B1537" s="23">
        <v>185</v>
      </c>
      <c r="C1537" s="23" t="s">
        <v>644</v>
      </c>
      <c r="D1537" s="23" t="s">
        <v>650</v>
      </c>
      <c r="E1537" s="24">
        <v>82010</v>
      </c>
    </row>
    <row r="1538" spans="1:5" s="5" customFormat="1" x14ac:dyDescent="0.25">
      <c r="A1538" s="22">
        <v>43844</v>
      </c>
      <c r="B1538" s="23">
        <v>186</v>
      </c>
      <c r="C1538" s="23" t="s">
        <v>644</v>
      </c>
      <c r="D1538" s="23" t="s">
        <v>649</v>
      </c>
      <c r="E1538" s="24">
        <v>100300</v>
      </c>
    </row>
    <row r="1539" spans="1:5" s="5" customFormat="1" x14ac:dyDescent="0.25">
      <c r="A1539" s="22">
        <v>43864</v>
      </c>
      <c r="B1539" s="23">
        <v>191</v>
      </c>
      <c r="C1539" s="23" t="s">
        <v>644</v>
      </c>
      <c r="D1539" s="23" t="s">
        <v>651</v>
      </c>
      <c r="E1539" s="24">
        <v>14071.5</v>
      </c>
    </row>
    <row r="1540" spans="1:5" s="5" customFormat="1" x14ac:dyDescent="0.25">
      <c r="A1540" s="22">
        <v>43864</v>
      </c>
      <c r="B1540" s="23">
        <v>192</v>
      </c>
      <c r="C1540" s="23" t="s">
        <v>644</v>
      </c>
      <c r="D1540" s="23" t="s">
        <v>652</v>
      </c>
      <c r="E1540" s="24">
        <v>81420</v>
      </c>
    </row>
    <row r="1541" spans="1:5" s="5" customFormat="1" x14ac:dyDescent="0.25">
      <c r="A1541" s="22">
        <v>43864</v>
      </c>
      <c r="B1541" s="23">
        <v>193</v>
      </c>
      <c r="C1541" s="23" t="s">
        <v>644</v>
      </c>
      <c r="D1541" s="23" t="s">
        <v>406</v>
      </c>
      <c r="E1541" s="24">
        <v>130980</v>
      </c>
    </row>
    <row r="1542" spans="1:5" s="5" customFormat="1" x14ac:dyDescent="0.25">
      <c r="A1542" s="22">
        <v>43867</v>
      </c>
      <c r="B1542" s="23">
        <v>194</v>
      </c>
      <c r="C1542" s="23" t="s">
        <v>644</v>
      </c>
      <c r="D1542" s="23" t="s">
        <v>653</v>
      </c>
      <c r="E1542" s="24">
        <v>16225</v>
      </c>
    </row>
    <row r="1543" spans="1:5" s="5" customFormat="1" x14ac:dyDescent="0.25">
      <c r="A1543" s="22">
        <v>43874</v>
      </c>
      <c r="B1543" s="23">
        <v>195</v>
      </c>
      <c r="C1543" s="23" t="s">
        <v>644</v>
      </c>
      <c r="D1543" s="23" t="s">
        <v>653</v>
      </c>
      <c r="E1543" s="24">
        <v>27730</v>
      </c>
    </row>
    <row r="1544" spans="1:5" s="5" customFormat="1" x14ac:dyDescent="0.25">
      <c r="A1544" s="22">
        <v>43874</v>
      </c>
      <c r="B1544" s="23">
        <v>198</v>
      </c>
      <c r="C1544" s="23" t="s">
        <v>644</v>
      </c>
      <c r="D1544" s="23" t="s">
        <v>654</v>
      </c>
      <c r="E1544" s="24">
        <v>7670</v>
      </c>
    </row>
    <row r="1545" spans="1:5" s="5" customFormat="1" x14ac:dyDescent="0.25">
      <c r="A1545" s="22">
        <v>43875</v>
      </c>
      <c r="B1545" s="23">
        <v>197</v>
      </c>
      <c r="C1545" s="23" t="s">
        <v>644</v>
      </c>
      <c r="D1545" s="23" t="s">
        <v>655</v>
      </c>
      <c r="E1545" s="24">
        <v>24662</v>
      </c>
    </row>
    <row r="1546" spans="1:5" s="5" customFormat="1" x14ac:dyDescent="0.25">
      <c r="A1546" s="22">
        <v>43879</v>
      </c>
      <c r="B1546" s="23">
        <v>199</v>
      </c>
      <c r="C1546" s="23" t="s">
        <v>644</v>
      </c>
      <c r="D1546" s="23" t="s">
        <v>656</v>
      </c>
      <c r="E1546" s="24">
        <v>22656</v>
      </c>
    </row>
    <row r="1547" spans="1:5" s="5" customFormat="1" x14ac:dyDescent="0.25">
      <c r="A1547" s="22">
        <v>43887</v>
      </c>
      <c r="B1547" s="23">
        <v>220</v>
      </c>
      <c r="C1547" s="23" t="s">
        <v>644</v>
      </c>
      <c r="D1547" s="23" t="s">
        <v>657</v>
      </c>
      <c r="E1547" s="24">
        <v>9440</v>
      </c>
    </row>
    <row r="1548" spans="1:5" s="5" customFormat="1" x14ac:dyDescent="0.25">
      <c r="A1548" s="22">
        <v>43892</v>
      </c>
      <c r="B1548" s="23">
        <v>200</v>
      </c>
      <c r="C1548" s="23" t="s">
        <v>644</v>
      </c>
      <c r="D1548" s="23" t="s">
        <v>662</v>
      </c>
      <c r="E1548" s="24">
        <v>11800</v>
      </c>
    </row>
    <row r="1549" spans="1:5" s="5" customFormat="1" x14ac:dyDescent="0.25">
      <c r="A1549" s="22">
        <v>43892</v>
      </c>
      <c r="B1549" s="23">
        <v>206</v>
      </c>
      <c r="C1549" s="23" t="s">
        <v>644</v>
      </c>
      <c r="D1549" s="23" t="s">
        <v>661</v>
      </c>
      <c r="E1549" s="24">
        <v>158946</v>
      </c>
    </row>
    <row r="1550" spans="1:5" s="5" customFormat="1" x14ac:dyDescent="0.25">
      <c r="A1550" s="22">
        <v>43893</v>
      </c>
      <c r="B1550" s="23">
        <v>213</v>
      </c>
      <c r="C1550" s="23" t="s">
        <v>644</v>
      </c>
      <c r="D1550" s="23" t="s">
        <v>660</v>
      </c>
      <c r="E1550" s="24">
        <v>3540</v>
      </c>
    </row>
    <row r="1551" spans="1:5" s="5" customFormat="1" x14ac:dyDescent="0.25">
      <c r="A1551" s="22">
        <v>43899</v>
      </c>
      <c r="B1551" s="23">
        <v>210</v>
      </c>
      <c r="C1551" s="23" t="s">
        <v>644</v>
      </c>
      <c r="D1551" s="23" t="s">
        <v>659</v>
      </c>
      <c r="E1551" s="24">
        <v>41300</v>
      </c>
    </row>
    <row r="1552" spans="1:5" s="5" customFormat="1" x14ac:dyDescent="0.25">
      <c r="A1552" s="22">
        <v>43899</v>
      </c>
      <c r="B1552" s="23">
        <v>217</v>
      </c>
      <c r="C1552" s="23" t="s">
        <v>644</v>
      </c>
      <c r="D1552" s="23" t="s">
        <v>658</v>
      </c>
      <c r="E1552" s="24">
        <v>30326</v>
      </c>
    </row>
    <row r="1553" spans="1:5" s="5" customFormat="1" x14ac:dyDescent="0.25">
      <c r="A1553" s="22">
        <v>43901</v>
      </c>
      <c r="B1553" s="23">
        <v>216</v>
      </c>
      <c r="C1553" s="23" t="s">
        <v>644</v>
      </c>
      <c r="D1553" s="23" t="s">
        <v>663</v>
      </c>
      <c r="E1553" s="24">
        <v>2950</v>
      </c>
    </row>
    <row r="1554" spans="1:5" s="5" customFormat="1" x14ac:dyDescent="0.25">
      <c r="A1554" s="22">
        <v>43906</v>
      </c>
      <c r="B1554" s="23">
        <v>218</v>
      </c>
      <c r="C1554" s="23" t="s">
        <v>644</v>
      </c>
      <c r="D1554" s="23" t="s">
        <v>664</v>
      </c>
      <c r="E1554" s="24">
        <v>56640</v>
      </c>
    </row>
    <row r="1555" spans="1:5" s="5" customFormat="1" x14ac:dyDescent="0.25">
      <c r="A1555" s="22">
        <v>43923</v>
      </c>
      <c r="B1555" s="23">
        <v>221</v>
      </c>
      <c r="C1555" s="23" t="s">
        <v>644</v>
      </c>
      <c r="D1555" s="23" t="s">
        <v>665</v>
      </c>
      <c r="E1555" s="24">
        <v>54870</v>
      </c>
    </row>
    <row r="1556" spans="1:5" s="5" customFormat="1" x14ac:dyDescent="0.25">
      <c r="A1556" s="22">
        <v>43924</v>
      </c>
      <c r="B1556" s="23">
        <v>222</v>
      </c>
      <c r="C1556" s="23" t="s">
        <v>644</v>
      </c>
      <c r="D1556" s="23" t="s">
        <v>666</v>
      </c>
      <c r="E1556" s="24">
        <v>29618</v>
      </c>
    </row>
    <row r="1557" spans="1:5" s="5" customFormat="1" x14ac:dyDescent="0.25">
      <c r="A1557" s="22">
        <v>43924</v>
      </c>
      <c r="B1557" s="23">
        <v>223</v>
      </c>
      <c r="C1557" s="23" t="s">
        <v>644</v>
      </c>
      <c r="D1557" s="23" t="s">
        <v>661</v>
      </c>
      <c r="E1557" s="24">
        <v>194239.8</v>
      </c>
    </row>
    <row r="1558" spans="1:5" s="5" customFormat="1" x14ac:dyDescent="0.25">
      <c r="A1558" s="22">
        <v>43929</v>
      </c>
      <c r="B1558" s="23">
        <v>227</v>
      </c>
      <c r="C1558" s="23" t="s">
        <v>644</v>
      </c>
      <c r="D1558" s="23" t="s">
        <v>667</v>
      </c>
      <c r="E1558" s="24">
        <v>14160</v>
      </c>
    </row>
    <row r="1559" spans="1:5" s="5" customFormat="1" x14ac:dyDescent="0.25">
      <c r="A1559" s="22">
        <v>43935</v>
      </c>
      <c r="B1559" s="23">
        <v>229</v>
      </c>
      <c r="C1559" s="23" t="s">
        <v>644</v>
      </c>
      <c r="D1559" s="23" t="s">
        <v>667</v>
      </c>
      <c r="E1559" s="24">
        <v>70800</v>
      </c>
    </row>
    <row r="1560" spans="1:5" s="5" customFormat="1" x14ac:dyDescent="0.25">
      <c r="A1560" s="22">
        <v>43956</v>
      </c>
      <c r="B1560" s="23">
        <v>240</v>
      </c>
      <c r="C1560" s="23" t="s">
        <v>644</v>
      </c>
      <c r="D1560" s="23" t="s">
        <v>665</v>
      </c>
      <c r="E1560" s="24">
        <v>40710</v>
      </c>
    </row>
    <row r="1561" spans="1:5" s="5" customFormat="1" x14ac:dyDescent="0.25">
      <c r="A1561" s="22">
        <v>43956</v>
      </c>
      <c r="B1561" s="23">
        <v>241</v>
      </c>
      <c r="C1561" s="23" t="s">
        <v>644</v>
      </c>
      <c r="D1561" s="23" t="s">
        <v>668</v>
      </c>
      <c r="E1561" s="24">
        <v>25842</v>
      </c>
    </row>
    <row r="1562" spans="1:5" s="5" customFormat="1" x14ac:dyDescent="0.25">
      <c r="A1562" s="22">
        <v>43962</v>
      </c>
      <c r="B1562" s="23">
        <v>242</v>
      </c>
      <c r="C1562" s="23" t="s">
        <v>644</v>
      </c>
      <c r="D1562" s="23" t="s">
        <v>669</v>
      </c>
      <c r="E1562" s="24">
        <v>31860</v>
      </c>
    </row>
    <row r="1563" spans="1:5" s="5" customFormat="1" x14ac:dyDescent="0.25">
      <c r="A1563" s="22">
        <v>43971</v>
      </c>
      <c r="B1563" s="23">
        <v>245</v>
      </c>
      <c r="C1563" s="23" t="s">
        <v>644</v>
      </c>
      <c r="D1563" s="23" t="s">
        <v>670</v>
      </c>
      <c r="E1563" s="24">
        <v>52687</v>
      </c>
    </row>
    <row r="1564" spans="1:5" s="5" customFormat="1" x14ac:dyDescent="0.25">
      <c r="A1564" s="22">
        <v>43976</v>
      </c>
      <c r="B1564" s="23">
        <v>246</v>
      </c>
      <c r="C1564" s="23" t="s">
        <v>644</v>
      </c>
      <c r="D1564" s="23" t="s">
        <v>670</v>
      </c>
      <c r="E1564" s="24">
        <v>52687</v>
      </c>
    </row>
    <row r="1565" spans="1:5" s="5" customFormat="1" x14ac:dyDescent="0.25">
      <c r="A1565" s="22">
        <v>43985</v>
      </c>
      <c r="B1565" s="23">
        <v>250</v>
      </c>
      <c r="C1565" s="23" t="s">
        <v>644</v>
      </c>
      <c r="D1565" s="23" t="s">
        <v>672</v>
      </c>
      <c r="E1565" s="24">
        <v>70800</v>
      </c>
    </row>
    <row r="1566" spans="1:5" s="5" customFormat="1" x14ac:dyDescent="0.25">
      <c r="A1566" s="22">
        <v>43985</v>
      </c>
      <c r="B1566" s="23">
        <v>251</v>
      </c>
      <c r="C1566" s="23" t="s">
        <v>644</v>
      </c>
      <c r="D1566" s="23" t="s">
        <v>673</v>
      </c>
      <c r="E1566" s="24">
        <v>39364.800000000003</v>
      </c>
    </row>
    <row r="1567" spans="1:5" s="5" customFormat="1" x14ac:dyDescent="0.25">
      <c r="A1567" s="22">
        <v>43985</v>
      </c>
      <c r="B1567" s="23">
        <v>252</v>
      </c>
      <c r="C1567" s="23" t="s">
        <v>644</v>
      </c>
      <c r="D1567" s="23" t="s">
        <v>671</v>
      </c>
      <c r="E1567" s="24">
        <v>12024.2</v>
      </c>
    </row>
    <row r="1568" spans="1:5" s="5" customFormat="1" x14ac:dyDescent="0.25">
      <c r="A1568" s="22">
        <v>43986</v>
      </c>
      <c r="B1568" s="23">
        <v>253</v>
      </c>
      <c r="C1568" s="23" t="s">
        <v>644</v>
      </c>
      <c r="D1568" s="23" t="s">
        <v>674</v>
      </c>
      <c r="E1568" s="24">
        <v>54280</v>
      </c>
    </row>
    <row r="1569" spans="1:5" s="5" customFormat="1" x14ac:dyDescent="0.25">
      <c r="A1569" s="22">
        <v>43986</v>
      </c>
      <c r="B1569" s="23">
        <v>254</v>
      </c>
      <c r="C1569" s="23" t="s">
        <v>644</v>
      </c>
      <c r="D1569" s="23" t="s">
        <v>675</v>
      </c>
      <c r="E1569" s="24">
        <v>52451</v>
      </c>
    </row>
    <row r="1570" spans="1:5" s="5" customFormat="1" x14ac:dyDescent="0.25">
      <c r="A1570" s="22">
        <v>44000</v>
      </c>
      <c r="B1570" s="23">
        <v>262</v>
      </c>
      <c r="C1570" s="23" t="s">
        <v>644</v>
      </c>
      <c r="D1570" s="23" t="s">
        <v>667</v>
      </c>
      <c r="E1570" s="24">
        <v>42480</v>
      </c>
    </row>
    <row r="1571" spans="1:5" s="5" customFormat="1" x14ac:dyDescent="0.25">
      <c r="A1571" s="22">
        <v>44000</v>
      </c>
      <c r="B1571" s="23">
        <v>263</v>
      </c>
      <c r="C1571" s="23" t="s">
        <v>644</v>
      </c>
      <c r="D1571" s="23" t="s">
        <v>664</v>
      </c>
      <c r="E1571" s="24">
        <v>141600</v>
      </c>
    </row>
    <row r="1572" spans="1:5" s="5" customFormat="1" x14ac:dyDescent="0.25">
      <c r="A1572" s="22">
        <v>44000</v>
      </c>
      <c r="B1572" s="23">
        <v>279</v>
      </c>
      <c r="C1572" s="23" t="s">
        <v>644</v>
      </c>
      <c r="D1572" s="23" t="s">
        <v>676</v>
      </c>
      <c r="E1572" s="24">
        <v>158120</v>
      </c>
    </row>
    <row r="1573" spans="1:5" s="5" customFormat="1" x14ac:dyDescent="0.25">
      <c r="A1573" s="22">
        <v>44001</v>
      </c>
      <c r="B1573" s="23">
        <v>265</v>
      </c>
      <c r="C1573" s="23" t="s">
        <v>644</v>
      </c>
      <c r="D1573" s="23" t="s">
        <v>677</v>
      </c>
      <c r="E1573" s="24">
        <v>37760</v>
      </c>
    </row>
    <row r="1574" spans="1:5" s="5" customFormat="1" x14ac:dyDescent="0.25">
      <c r="A1574" s="22">
        <v>44004</v>
      </c>
      <c r="B1574" s="23">
        <v>268</v>
      </c>
      <c r="C1574" s="23" t="s">
        <v>644</v>
      </c>
      <c r="D1574" s="23" t="s">
        <v>670</v>
      </c>
      <c r="E1574" s="24">
        <v>61360</v>
      </c>
    </row>
    <row r="1575" spans="1:5" s="5" customFormat="1" x14ac:dyDescent="0.25">
      <c r="A1575" s="22">
        <v>44019</v>
      </c>
      <c r="B1575" s="23">
        <v>275</v>
      </c>
      <c r="C1575" s="23" t="s">
        <v>644</v>
      </c>
      <c r="D1575" s="23" t="s">
        <v>680</v>
      </c>
      <c r="E1575" s="24">
        <v>56640</v>
      </c>
    </row>
    <row r="1576" spans="1:5" s="5" customFormat="1" x14ac:dyDescent="0.25">
      <c r="A1576" s="22">
        <v>44019</v>
      </c>
      <c r="B1576" s="23">
        <v>276</v>
      </c>
      <c r="C1576" s="23" t="s">
        <v>644</v>
      </c>
      <c r="D1576" s="23" t="s">
        <v>679</v>
      </c>
      <c r="E1576" s="24">
        <v>27545.83</v>
      </c>
    </row>
    <row r="1577" spans="1:5" s="5" customFormat="1" x14ac:dyDescent="0.25">
      <c r="A1577" s="22">
        <v>44020</v>
      </c>
      <c r="B1577" s="23">
        <v>277</v>
      </c>
      <c r="C1577" s="23" t="s">
        <v>644</v>
      </c>
      <c r="D1577" s="23" t="s">
        <v>681</v>
      </c>
      <c r="E1577" s="24">
        <v>84564</v>
      </c>
    </row>
    <row r="1578" spans="1:5" s="5" customFormat="1" x14ac:dyDescent="0.25">
      <c r="A1578" s="22">
        <v>44022</v>
      </c>
      <c r="B1578" s="23">
        <v>257</v>
      </c>
      <c r="C1578" s="23" t="s">
        <v>644</v>
      </c>
      <c r="D1578" s="23" t="s">
        <v>678</v>
      </c>
      <c r="E1578" s="24">
        <v>55129.599999999999</v>
      </c>
    </row>
    <row r="1579" spans="1:5" s="5" customFormat="1" x14ac:dyDescent="0.25">
      <c r="A1579" s="22">
        <v>44025</v>
      </c>
      <c r="B1579" s="23">
        <v>280</v>
      </c>
      <c r="C1579" s="23" t="s">
        <v>644</v>
      </c>
      <c r="D1579" s="23" t="s">
        <v>682</v>
      </c>
      <c r="E1579" s="24">
        <v>7080</v>
      </c>
    </row>
    <row r="1580" spans="1:5" s="5" customFormat="1" x14ac:dyDescent="0.25">
      <c r="A1580" s="22">
        <v>44026</v>
      </c>
      <c r="B1580" s="23">
        <v>285</v>
      </c>
      <c r="C1580" s="23" t="s">
        <v>644</v>
      </c>
      <c r="D1580" s="23" t="s">
        <v>668</v>
      </c>
      <c r="E1580" s="24">
        <v>31624</v>
      </c>
    </row>
    <row r="1581" spans="1:5" s="5" customFormat="1" x14ac:dyDescent="0.25">
      <c r="A1581" s="22">
        <v>44026</v>
      </c>
      <c r="B1581" s="23">
        <v>287</v>
      </c>
      <c r="C1581" s="23" t="s">
        <v>644</v>
      </c>
      <c r="D1581" s="23" t="s">
        <v>683</v>
      </c>
      <c r="E1581" s="24">
        <v>135110</v>
      </c>
    </row>
    <row r="1582" spans="1:5" s="5" customFormat="1" x14ac:dyDescent="0.25">
      <c r="A1582" s="22">
        <v>44032</v>
      </c>
      <c r="B1582" s="23">
        <v>284</v>
      </c>
      <c r="C1582" s="23" t="s">
        <v>644</v>
      </c>
      <c r="D1582" s="23" t="s">
        <v>684</v>
      </c>
      <c r="E1582" s="24">
        <v>25960</v>
      </c>
    </row>
    <row r="1583" spans="1:5" s="5" customFormat="1" x14ac:dyDescent="0.25">
      <c r="A1583" s="22">
        <v>44054</v>
      </c>
      <c r="B1583" s="23">
        <v>297</v>
      </c>
      <c r="C1583" s="23" t="s">
        <v>644</v>
      </c>
      <c r="D1583" s="23" t="s">
        <v>681</v>
      </c>
      <c r="E1583" s="24">
        <v>81420</v>
      </c>
    </row>
    <row r="1584" spans="1:5" s="5" customFormat="1" x14ac:dyDescent="0.25">
      <c r="A1584" s="22">
        <v>44054</v>
      </c>
      <c r="B1584" s="23">
        <v>298</v>
      </c>
      <c r="C1584" s="23" t="s">
        <v>644</v>
      </c>
      <c r="D1584" s="23" t="s">
        <v>681</v>
      </c>
      <c r="E1584" s="24">
        <v>10084.870000000001</v>
      </c>
    </row>
    <row r="1585" spans="1:5" s="5" customFormat="1" x14ac:dyDescent="0.25">
      <c r="A1585" s="22">
        <v>44055</v>
      </c>
      <c r="B1585" s="23">
        <v>300</v>
      </c>
      <c r="C1585" s="23" t="s">
        <v>644</v>
      </c>
      <c r="D1585" s="23" t="s">
        <v>681</v>
      </c>
      <c r="E1585" s="24">
        <v>65962</v>
      </c>
    </row>
    <row r="1586" spans="1:5" s="5" customFormat="1" x14ac:dyDescent="0.25">
      <c r="A1586" s="22">
        <v>44055</v>
      </c>
      <c r="B1586" s="23">
        <v>301</v>
      </c>
      <c r="C1586" s="23" t="s">
        <v>644</v>
      </c>
      <c r="D1586" s="23" t="s">
        <v>685</v>
      </c>
      <c r="E1586" s="24">
        <v>153400</v>
      </c>
    </row>
    <row r="1587" spans="1:5" x14ac:dyDescent="0.25">
      <c r="A1587" s="22">
        <v>44060</v>
      </c>
      <c r="B1587" s="23">
        <v>304</v>
      </c>
      <c r="C1587" s="23" t="s">
        <v>644</v>
      </c>
      <c r="D1587" s="23" t="s">
        <v>683</v>
      </c>
      <c r="E1587" s="24">
        <v>155170</v>
      </c>
    </row>
    <row r="1588" spans="1:5" s="5" customFormat="1" x14ac:dyDescent="0.25">
      <c r="A1588" s="22">
        <v>44078</v>
      </c>
      <c r="B1588" s="23">
        <v>321</v>
      </c>
      <c r="C1588" s="23" t="s">
        <v>644</v>
      </c>
      <c r="D1588" s="23" t="s">
        <v>661</v>
      </c>
      <c r="E1588" s="24">
        <v>97910.5</v>
      </c>
    </row>
    <row r="1589" spans="1:5" s="5" customFormat="1" x14ac:dyDescent="0.25">
      <c r="A1589" s="22">
        <v>44082</v>
      </c>
      <c r="B1589" s="23">
        <v>320</v>
      </c>
      <c r="C1589" s="23" t="s">
        <v>644</v>
      </c>
      <c r="D1589" s="23" t="s">
        <v>687</v>
      </c>
      <c r="E1589" s="24">
        <v>88500</v>
      </c>
    </row>
    <row r="1590" spans="1:5" s="5" customFormat="1" x14ac:dyDescent="0.25">
      <c r="A1590" s="22">
        <v>44090</v>
      </c>
      <c r="B1590" s="23">
        <v>323</v>
      </c>
      <c r="C1590" s="23" t="s">
        <v>644</v>
      </c>
      <c r="D1590" s="23" t="s">
        <v>686</v>
      </c>
      <c r="E1590" s="24">
        <v>28025</v>
      </c>
    </row>
    <row r="1591" spans="1:5" s="5" customFormat="1" x14ac:dyDescent="0.25">
      <c r="A1591" s="22">
        <v>44124</v>
      </c>
      <c r="B1591" s="23">
        <v>318</v>
      </c>
      <c r="C1591" s="23" t="s">
        <v>644</v>
      </c>
      <c r="D1591" s="23" t="s">
        <v>685</v>
      </c>
      <c r="E1591" s="24">
        <v>153400</v>
      </c>
    </row>
    <row r="1592" spans="1:5" s="5" customFormat="1" x14ac:dyDescent="0.25">
      <c r="A1592" s="22">
        <v>44131</v>
      </c>
      <c r="B1592" s="23">
        <v>340</v>
      </c>
      <c r="C1592" s="23" t="s">
        <v>644</v>
      </c>
      <c r="D1592" s="23" t="s">
        <v>685</v>
      </c>
      <c r="E1592" s="24">
        <v>94990</v>
      </c>
    </row>
    <row r="1593" spans="1:5" s="5" customFormat="1" x14ac:dyDescent="0.25">
      <c r="A1593" s="22">
        <v>44403</v>
      </c>
      <c r="B1593" s="23">
        <v>369</v>
      </c>
      <c r="C1593" s="23" t="s">
        <v>644</v>
      </c>
      <c r="D1593" s="23" t="s">
        <v>687</v>
      </c>
      <c r="E1593" s="24">
        <v>105610</v>
      </c>
    </row>
    <row r="1594" spans="1:5" s="5" customFormat="1" x14ac:dyDescent="0.25">
      <c r="A1594" s="22">
        <v>44474</v>
      </c>
      <c r="B1594" s="23">
        <v>374</v>
      </c>
      <c r="C1594" s="23" t="s">
        <v>644</v>
      </c>
      <c r="D1594" s="23" t="s">
        <v>687</v>
      </c>
      <c r="E1594" s="24">
        <v>74222</v>
      </c>
    </row>
    <row r="1595" spans="1:5" s="5" customFormat="1" x14ac:dyDescent="0.25">
      <c r="A1595" s="22">
        <v>44629</v>
      </c>
      <c r="B1595" s="23">
        <v>201</v>
      </c>
      <c r="C1595" s="23" t="s">
        <v>644</v>
      </c>
      <c r="D1595" s="23" t="s">
        <v>186</v>
      </c>
      <c r="E1595" s="24">
        <v>84960</v>
      </c>
    </row>
    <row r="1596" spans="1:5" s="5" customFormat="1" x14ac:dyDescent="0.25">
      <c r="A1596" s="22">
        <v>44629</v>
      </c>
      <c r="B1596" s="23">
        <v>224</v>
      </c>
      <c r="C1596" s="23" t="s">
        <v>644</v>
      </c>
      <c r="D1596" s="23" t="s">
        <v>10</v>
      </c>
      <c r="E1596" s="24">
        <v>33276</v>
      </c>
    </row>
    <row r="1597" spans="1:5" s="5" customFormat="1" x14ac:dyDescent="0.25">
      <c r="A1597" s="22">
        <v>44629</v>
      </c>
      <c r="B1597" s="23">
        <v>232</v>
      </c>
      <c r="C1597" s="23" t="s">
        <v>644</v>
      </c>
      <c r="D1597" s="23" t="s">
        <v>10</v>
      </c>
      <c r="E1597" s="24">
        <v>6962</v>
      </c>
    </row>
    <row r="1598" spans="1:5" s="5" customFormat="1" x14ac:dyDescent="0.25">
      <c r="A1598" s="22">
        <v>44629</v>
      </c>
      <c r="B1598" s="23">
        <v>247</v>
      </c>
      <c r="C1598" s="23" t="s">
        <v>644</v>
      </c>
      <c r="D1598" s="23" t="s">
        <v>685</v>
      </c>
      <c r="E1598" s="24">
        <v>15930</v>
      </c>
    </row>
    <row r="1599" spans="1:5" s="5" customFormat="1" x14ac:dyDescent="0.25">
      <c r="A1599" s="22">
        <v>44729</v>
      </c>
      <c r="B1599" s="23">
        <v>231</v>
      </c>
      <c r="C1599" s="23" t="s">
        <v>644</v>
      </c>
      <c r="D1599" s="23" t="s">
        <v>687</v>
      </c>
      <c r="E1599" s="24">
        <v>17700</v>
      </c>
    </row>
    <row r="1600" spans="1:5" x14ac:dyDescent="0.25">
      <c r="A1600" s="22">
        <v>44375</v>
      </c>
      <c r="B1600" s="23">
        <v>234</v>
      </c>
      <c r="C1600" s="23" t="s">
        <v>564</v>
      </c>
      <c r="D1600" s="23" t="s">
        <v>318</v>
      </c>
      <c r="E1600" s="24">
        <v>32340</v>
      </c>
    </row>
    <row r="1601" spans="1:5" x14ac:dyDescent="0.25">
      <c r="A1601" s="22">
        <v>44384</v>
      </c>
      <c r="B1601" s="23">
        <v>238</v>
      </c>
      <c r="C1601" s="23" t="s">
        <v>564</v>
      </c>
      <c r="D1601" s="23" t="s">
        <v>565</v>
      </c>
      <c r="E1601" s="24">
        <v>124280</v>
      </c>
    </row>
    <row r="1602" spans="1:5" s="5" customFormat="1" x14ac:dyDescent="0.25">
      <c r="A1602" s="22">
        <v>44404</v>
      </c>
      <c r="B1602" s="23">
        <v>246</v>
      </c>
      <c r="C1602" s="23" t="s">
        <v>564</v>
      </c>
      <c r="D1602" s="23" t="s">
        <v>427</v>
      </c>
      <c r="E1602" s="24">
        <v>90152</v>
      </c>
    </row>
    <row r="1603" spans="1:5" s="5" customFormat="1" x14ac:dyDescent="0.25">
      <c r="A1603" s="22">
        <v>44411</v>
      </c>
      <c r="B1603" s="23">
        <v>245</v>
      </c>
      <c r="C1603" s="23" t="s">
        <v>564</v>
      </c>
      <c r="D1603" s="23" t="s">
        <v>566</v>
      </c>
      <c r="E1603" s="24">
        <v>91700</v>
      </c>
    </row>
    <row r="1604" spans="1:5" s="5" customFormat="1" x14ac:dyDescent="0.25">
      <c r="A1604" s="22">
        <v>44473</v>
      </c>
      <c r="B1604" s="23">
        <v>270</v>
      </c>
      <c r="C1604" s="23" t="s">
        <v>564</v>
      </c>
      <c r="D1604" s="23" t="s">
        <v>567</v>
      </c>
      <c r="E1604" s="24">
        <v>92100</v>
      </c>
    </row>
    <row r="1605" spans="1:5" s="5" customFormat="1" x14ac:dyDescent="0.25">
      <c r="A1605" s="22">
        <v>44474</v>
      </c>
      <c r="B1605" s="23">
        <v>274</v>
      </c>
      <c r="C1605" s="23" t="s">
        <v>564</v>
      </c>
      <c r="D1605" s="23" t="s">
        <v>568</v>
      </c>
      <c r="E1605" s="24">
        <v>42500</v>
      </c>
    </row>
    <row r="1606" spans="1:5" s="5" customFormat="1" x14ac:dyDescent="0.25">
      <c r="A1606" s="22">
        <v>44495</v>
      </c>
      <c r="B1606" s="23">
        <v>278</v>
      </c>
      <c r="C1606" s="23" t="s">
        <v>564</v>
      </c>
      <c r="D1606" s="23" t="s">
        <v>570</v>
      </c>
      <c r="E1606" s="24">
        <v>23614</v>
      </c>
    </row>
    <row r="1607" spans="1:5" s="5" customFormat="1" x14ac:dyDescent="0.25">
      <c r="A1607" s="22">
        <v>44495</v>
      </c>
      <c r="B1607" s="23">
        <v>280</v>
      </c>
      <c r="C1607" s="23" t="s">
        <v>564</v>
      </c>
      <c r="D1607" s="23" t="s">
        <v>569</v>
      </c>
      <c r="E1607" s="24">
        <v>76722</v>
      </c>
    </row>
    <row r="1608" spans="1:5" s="5" customFormat="1" x14ac:dyDescent="0.25">
      <c r="A1608" s="22">
        <v>44519</v>
      </c>
      <c r="B1608" s="23">
        <v>288</v>
      </c>
      <c r="C1608" s="23" t="s">
        <v>564</v>
      </c>
      <c r="D1608" s="23" t="s">
        <v>572</v>
      </c>
      <c r="E1608" s="24">
        <v>57689.7</v>
      </c>
    </row>
    <row r="1609" spans="1:5" x14ac:dyDescent="0.25">
      <c r="A1609" s="22">
        <v>44519</v>
      </c>
      <c r="B1609" s="23">
        <v>289</v>
      </c>
      <c r="C1609" s="23" t="s">
        <v>564</v>
      </c>
      <c r="D1609" s="23" t="s">
        <v>571</v>
      </c>
      <c r="E1609" s="24">
        <v>40670</v>
      </c>
    </row>
    <row r="1610" spans="1:5" s="5" customFormat="1" x14ac:dyDescent="0.25">
      <c r="A1610" s="22">
        <v>44539</v>
      </c>
      <c r="B1610" s="23">
        <v>298</v>
      </c>
      <c r="C1610" s="23" t="s">
        <v>564</v>
      </c>
      <c r="D1610" s="23" t="s">
        <v>572</v>
      </c>
      <c r="E1610" s="24">
        <v>95340</v>
      </c>
    </row>
    <row r="1611" spans="1:5" s="5" customFormat="1" x14ac:dyDescent="0.25">
      <c r="A1611" s="22">
        <v>44547</v>
      </c>
      <c r="B1611" s="23">
        <v>307</v>
      </c>
      <c r="C1611" s="23" t="s">
        <v>564</v>
      </c>
      <c r="D1611" s="23" t="s">
        <v>573</v>
      </c>
      <c r="E1611" s="24">
        <v>58000</v>
      </c>
    </row>
    <row r="1612" spans="1:5" x14ac:dyDescent="0.25">
      <c r="A1612" s="22">
        <v>44557</v>
      </c>
      <c r="B1612" s="23">
        <v>308</v>
      </c>
      <c r="C1612" s="23" t="s">
        <v>564</v>
      </c>
      <c r="D1612" s="23" t="s">
        <v>574</v>
      </c>
      <c r="E1612" s="24">
        <v>23835</v>
      </c>
    </row>
    <row r="1613" spans="1:5" s="5" customFormat="1" x14ac:dyDescent="0.25">
      <c r="A1613" s="22">
        <v>44566</v>
      </c>
      <c r="B1613" s="23">
        <v>313</v>
      </c>
      <c r="C1613" s="23" t="s">
        <v>564</v>
      </c>
      <c r="D1613" s="23" t="s">
        <v>574</v>
      </c>
      <c r="E1613" s="24">
        <v>113500</v>
      </c>
    </row>
    <row r="1614" spans="1:5" s="5" customFormat="1" x14ac:dyDescent="0.25">
      <c r="A1614" s="22">
        <v>44566</v>
      </c>
      <c r="B1614" s="23">
        <v>314</v>
      </c>
      <c r="C1614" s="23" t="s">
        <v>564</v>
      </c>
      <c r="D1614" s="23" t="s">
        <v>574</v>
      </c>
      <c r="E1614" s="24">
        <v>79450</v>
      </c>
    </row>
    <row r="1615" spans="1:5" s="5" customFormat="1" x14ac:dyDescent="0.25">
      <c r="A1615" s="22">
        <v>44637</v>
      </c>
      <c r="B1615" s="23">
        <v>330</v>
      </c>
      <c r="C1615" s="23" t="s">
        <v>564</v>
      </c>
      <c r="D1615" s="23" t="s">
        <v>24</v>
      </c>
      <c r="E1615" s="24">
        <v>83820</v>
      </c>
    </row>
    <row r="1616" spans="1:5" s="5" customFormat="1" x14ac:dyDescent="0.25">
      <c r="A1616" s="22">
        <v>44671</v>
      </c>
      <c r="B1616" s="23">
        <v>338</v>
      </c>
      <c r="C1616" s="23" t="s">
        <v>564</v>
      </c>
      <c r="D1616" s="23" t="s">
        <v>24</v>
      </c>
      <c r="E1616" s="24">
        <v>95340</v>
      </c>
    </row>
    <row r="1617" spans="1:5" x14ac:dyDescent="0.25">
      <c r="A1617" s="22">
        <v>44742</v>
      </c>
      <c r="B1617" s="23">
        <v>375</v>
      </c>
      <c r="C1617" s="23" t="s">
        <v>564</v>
      </c>
      <c r="D1617" s="23" t="s">
        <v>24</v>
      </c>
      <c r="E1617" s="24">
        <v>8515</v>
      </c>
    </row>
    <row r="1618" spans="1:5" s="5" customFormat="1" x14ac:dyDescent="0.25">
      <c r="A1618" s="22">
        <v>44812</v>
      </c>
      <c r="B1618" s="23">
        <v>374</v>
      </c>
      <c r="C1618" s="23" t="s">
        <v>564</v>
      </c>
      <c r="D1618" s="23" t="s">
        <v>24</v>
      </c>
      <c r="E1618" s="24">
        <v>44117</v>
      </c>
    </row>
    <row r="1619" spans="1:5" s="5" customFormat="1" x14ac:dyDescent="0.25">
      <c r="A1619" s="22">
        <v>44834</v>
      </c>
      <c r="B1619" s="23">
        <v>402</v>
      </c>
      <c r="C1619" s="23" t="s">
        <v>564</v>
      </c>
      <c r="D1619" s="23" t="s">
        <v>24</v>
      </c>
      <c r="E1619" s="24">
        <v>47670</v>
      </c>
    </row>
    <row r="1620" spans="1:5" s="7" customFormat="1" x14ac:dyDescent="0.25">
      <c r="A1620" s="22">
        <v>44834</v>
      </c>
      <c r="B1620" s="23">
        <v>395</v>
      </c>
      <c r="C1620" s="23" t="s">
        <v>564</v>
      </c>
      <c r="D1620" s="23" t="s">
        <v>24</v>
      </c>
      <c r="E1620" s="24">
        <v>15890</v>
      </c>
    </row>
    <row r="1621" spans="1:5" s="5" customFormat="1" x14ac:dyDescent="0.25">
      <c r="A1621" s="22">
        <v>44511</v>
      </c>
      <c r="B1621" s="23">
        <v>3079</v>
      </c>
      <c r="C1621" s="23" t="s">
        <v>632</v>
      </c>
      <c r="D1621" s="23" t="s">
        <v>634</v>
      </c>
      <c r="E1621" s="24">
        <v>34557.480000000003</v>
      </c>
    </row>
    <row r="1622" spans="1:5" s="5" customFormat="1" x14ac:dyDescent="0.25">
      <c r="A1622" s="22">
        <v>44518</v>
      </c>
      <c r="B1622" s="23">
        <v>3063</v>
      </c>
      <c r="C1622" s="23" t="s">
        <v>632</v>
      </c>
      <c r="D1622" s="23" t="s">
        <v>633</v>
      </c>
      <c r="E1622" s="24">
        <v>83750</v>
      </c>
    </row>
    <row r="1623" spans="1:5" s="5" customFormat="1" x14ac:dyDescent="0.25">
      <c r="A1623" s="22">
        <v>44530</v>
      </c>
      <c r="B1623" s="23">
        <v>3136</v>
      </c>
      <c r="C1623" s="23" t="s">
        <v>632</v>
      </c>
      <c r="D1623" s="23" t="s">
        <v>635</v>
      </c>
      <c r="E1623" s="24">
        <v>85600</v>
      </c>
    </row>
    <row r="1624" spans="1:5" s="5" customFormat="1" x14ac:dyDescent="0.25">
      <c r="A1624" s="22">
        <v>44553</v>
      </c>
      <c r="B1624" s="23">
        <v>3204</v>
      </c>
      <c r="C1624" s="23" t="s">
        <v>632</v>
      </c>
      <c r="D1624" s="23" t="s">
        <v>636</v>
      </c>
      <c r="E1624" s="24">
        <v>125625</v>
      </c>
    </row>
    <row r="1625" spans="1:5" s="5" customFormat="1" x14ac:dyDescent="0.25">
      <c r="A1625" s="22">
        <v>44557</v>
      </c>
      <c r="B1625" s="23">
        <v>3211</v>
      </c>
      <c r="C1625" s="23" t="s">
        <v>632</v>
      </c>
      <c r="D1625" s="23" t="s">
        <v>638</v>
      </c>
      <c r="E1625" s="24">
        <v>72824.88</v>
      </c>
    </row>
    <row r="1626" spans="1:5" s="5" customFormat="1" x14ac:dyDescent="0.25">
      <c r="A1626" s="22">
        <v>44557</v>
      </c>
      <c r="B1626" s="23">
        <v>3212</v>
      </c>
      <c r="C1626" s="23" t="s">
        <v>632</v>
      </c>
      <c r="D1626" s="23" t="s">
        <v>637</v>
      </c>
      <c r="E1626" s="24">
        <v>127300</v>
      </c>
    </row>
    <row r="1627" spans="1:5" s="5" customFormat="1" x14ac:dyDescent="0.25">
      <c r="A1627" s="22">
        <v>44636</v>
      </c>
      <c r="B1627" s="23">
        <v>3200</v>
      </c>
      <c r="C1627" s="23" t="s">
        <v>632</v>
      </c>
      <c r="D1627" s="23" t="s">
        <v>476</v>
      </c>
      <c r="E1627" s="24">
        <v>72824.88</v>
      </c>
    </row>
    <row r="1628" spans="1:5" s="5" customFormat="1" x14ac:dyDescent="0.25">
      <c r="A1628" s="22">
        <v>44650</v>
      </c>
      <c r="B1628" s="23">
        <v>3360</v>
      </c>
      <c r="C1628" s="23" t="s">
        <v>632</v>
      </c>
      <c r="D1628" s="23" t="s">
        <v>476</v>
      </c>
      <c r="E1628" s="24">
        <v>23207.06</v>
      </c>
    </row>
    <row r="1629" spans="1:5" s="5" customFormat="1" x14ac:dyDescent="0.25">
      <c r="A1629" s="22">
        <v>44671</v>
      </c>
      <c r="B1629" s="23">
        <v>3377</v>
      </c>
      <c r="C1629" s="23" t="s">
        <v>632</v>
      </c>
      <c r="D1629" s="23" t="s">
        <v>476</v>
      </c>
      <c r="E1629" s="24">
        <v>5380.8</v>
      </c>
    </row>
    <row r="1630" spans="1:5" s="5" customFormat="1" x14ac:dyDescent="0.25">
      <c r="A1630" s="22">
        <v>44707</v>
      </c>
      <c r="B1630" s="23">
        <v>3424</v>
      </c>
      <c r="C1630" s="23" t="s">
        <v>632</v>
      </c>
      <c r="D1630" s="23" t="s">
        <v>25</v>
      </c>
      <c r="E1630" s="24">
        <v>92798.27</v>
      </c>
    </row>
    <row r="1631" spans="1:5" s="5" customFormat="1" x14ac:dyDescent="0.25">
      <c r="A1631" s="22">
        <v>44707</v>
      </c>
      <c r="B1631" s="23">
        <v>3429</v>
      </c>
      <c r="C1631" s="23" t="s">
        <v>632</v>
      </c>
      <c r="D1631" s="23" t="s">
        <v>25</v>
      </c>
      <c r="E1631" s="24">
        <v>135764.9</v>
      </c>
    </row>
    <row r="1632" spans="1:5" s="5" customFormat="1" x14ac:dyDescent="0.25">
      <c r="A1632" s="22">
        <v>44707</v>
      </c>
      <c r="B1632" s="23">
        <v>3435</v>
      </c>
      <c r="C1632" s="23" t="s">
        <v>632</v>
      </c>
      <c r="D1632" s="23" t="s">
        <v>25</v>
      </c>
      <c r="E1632" s="24">
        <v>164007.01999999999</v>
      </c>
    </row>
    <row r="1633" spans="1:5" s="5" customFormat="1" x14ac:dyDescent="0.25">
      <c r="A1633" s="22">
        <v>44720</v>
      </c>
      <c r="B1633" s="23">
        <v>3449</v>
      </c>
      <c r="C1633" s="23" t="s">
        <v>632</v>
      </c>
      <c r="D1633" s="23" t="s">
        <v>25</v>
      </c>
      <c r="E1633" s="24">
        <v>36185.17</v>
      </c>
    </row>
    <row r="1634" spans="1:5" s="5" customFormat="1" x14ac:dyDescent="0.25">
      <c r="A1634" s="22">
        <v>44720</v>
      </c>
      <c r="B1634" s="23">
        <v>3463</v>
      </c>
      <c r="C1634" s="23" t="s">
        <v>632</v>
      </c>
      <c r="D1634" s="23" t="s">
        <v>25</v>
      </c>
      <c r="E1634" s="24">
        <v>163219.96</v>
      </c>
    </row>
    <row r="1635" spans="1:5" s="5" customFormat="1" x14ac:dyDescent="0.25">
      <c r="A1635" s="22">
        <v>44720</v>
      </c>
      <c r="B1635" s="23">
        <v>3477</v>
      </c>
      <c r="C1635" s="23" t="s">
        <v>632</v>
      </c>
      <c r="D1635" s="23" t="s">
        <v>25</v>
      </c>
      <c r="E1635" s="24">
        <v>103241.74</v>
      </c>
    </row>
    <row r="1636" spans="1:5" s="10" customFormat="1" x14ac:dyDescent="0.25">
      <c r="A1636" s="22">
        <v>44722</v>
      </c>
      <c r="B1636" s="23">
        <v>3488</v>
      </c>
      <c r="C1636" s="23" t="s">
        <v>632</v>
      </c>
      <c r="D1636" s="23" t="s">
        <v>25</v>
      </c>
      <c r="E1636" s="24">
        <v>164196.99</v>
      </c>
    </row>
    <row r="1637" spans="1:5" s="5" customFormat="1" x14ac:dyDescent="0.25">
      <c r="A1637" s="22">
        <v>44727</v>
      </c>
      <c r="B1637" s="23">
        <v>3497</v>
      </c>
      <c r="C1637" s="23" t="s">
        <v>632</v>
      </c>
      <c r="D1637" s="23" t="s">
        <v>25</v>
      </c>
      <c r="E1637" s="24">
        <v>162840</v>
      </c>
    </row>
    <row r="1638" spans="1:5" x14ac:dyDescent="0.25">
      <c r="A1638" s="22">
        <v>44729</v>
      </c>
      <c r="B1638" s="23">
        <v>3135</v>
      </c>
      <c r="C1638" s="23" t="s">
        <v>632</v>
      </c>
      <c r="D1638" s="23" t="s">
        <v>25</v>
      </c>
      <c r="E1638" s="24">
        <v>109622</v>
      </c>
    </row>
    <row r="1639" spans="1:5" s="5" customFormat="1" x14ac:dyDescent="0.25">
      <c r="A1639" s="22">
        <v>44734</v>
      </c>
      <c r="B1639" s="23">
        <v>3500</v>
      </c>
      <c r="C1639" s="23" t="s">
        <v>632</v>
      </c>
      <c r="D1639" s="23" t="s">
        <v>25</v>
      </c>
      <c r="E1639" s="24">
        <v>15676.89</v>
      </c>
    </row>
    <row r="1640" spans="1:5" s="5" customFormat="1" x14ac:dyDescent="0.25">
      <c r="A1640" s="22">
        <v>44734</v>
      </c>
      <c r="B1640" s="23">
        <v>3501</v>
      </c>
      <c r="C1640" s="23" t="s">
        <v>632</v>
      </c>
      <c r="D1640" s="23" t="s">
        <v>24</v>
      </c>
      <c r="E1640" s="24">
        <v>97490.1</v>
      </c>
    </row>
    <row r="1641" spans="1:5" s="5" customFormat="1" x14ac:dyDescent="0.25">
      <c r="A1641" s="22">
        <v>44753</v>
      </c>
      <c r="B1641" s="23">
        <v>3509</v>
      </c>
      <c r="C1641" s="23" t="s">
        <v>632</v>
      </c>
      <c r="D1641" s="23" t="s">
        <v>25</v>
      </c>
      <c r="E1641" s="24">
        <v>116684.44</v>
      </c>
    </row>
    <row r="1642" spans="1:5" s="8" customFormat="1" x14ac:dyDescent="0.25">
      <c r="A1642" s="22">
        <v>44761</v>
      </c>
      <c r="B1642" s="23">
        <v>3541</v>
      </c>
      <c r="C1642" s="23" t="s">
        <v>632</v>
      </c>
      <c r="D1642" s="23" t="s">
        <v>25</v>
      </c>
      <c r="E1642" s="24">
        <v>41219.379999999997</v>
      </c>
    </row>
    <row r="1643" spans="1:5" s="10" customFormat="1" x14ac:dyDescent="0.25">
      <c r="A1643" s="22">
        <v>44791</v>
      </c>
      <c r="B1643" s="23">
        <v>3560</v>
      </c>
      <c r="C1643" s="23" t="s">
        <v>632</v>
      </c>
      <c r="D1643" s="23" t="s">
        <v>755</v>
      </c>
      <c r="E1643" s="24">
        <v>11505</v>
      </c>
    </row>
    <row r="1644" spans="1:5" s="8" customFormat="1" x14ac:dyDescent="0.25">
      <c r="A1644" s="22">
        <v>44834</v>
      </c>
      <c r="B1644" s="23">
        <v>3642</v>
      </c>
      <c r="C1644" s="23" t="s">
        <v>632</v>
      </c>
      <c r="D1644" s="23" t="s">
        <v>755</v>
      </c>
      <c r="E1644" s="24">
        <v>9068.5400000000009</v>
      </c>
    </row>
    <row r="1645" spans="1:5" s="8" customFormat="1" x14ac:dyDescent="0.25">
      <c r="A1645" s="22">
        <v>44834</v>
      </c>
      <c r="B1645" s="23">
        <v>3641</v>
      </c>
      <c r="C1645" s="23" t="s">
        <v>632</v>
      </c>
      <c r="D1645" s="23" t="s">
        <v>838</v>
      </c>
      <c r="E1645" s="24">
        <v>16107</v>
      </c>
    </row>
    <row r="1646" spans="1:5" x14ac:dyDescent="0.25">
      <c r="A1646" s="22">
        <v>44369</v>
      </c>
      <c r="B1646" s="23">
        <v>74</v>
      </c>
      <c r="C1646" s="23" t="s">
        <v>535</v>
      </c>
      <c r="D1646" s="23" t="s">
        <v>229</v>
      </c>
      <c r="E1646" s="24">
        <v>58500</v>
      </c>
    </row>
    <row r="1647" spans="1:5" x14ac:dyDescent="0.25">
      <c r="A1647" s="22">
        <v>44421</v>
      </c>
      <c r="B1647" s="23">
        <v>110</v>
      </c>
      <c r="C1647" s="23" t="s">
        <v>535</v>
      </c>
      <c r="D1647" s="23" t="s">
        <v>24</v>
      </c>
      <c r="E1647" s="24">
        <v>92850</v>
      </c>
    </row>
    <row r="1648" spans="1:5" s="5" customFormat="1" x14ac:dyDescent="0.25">
      <c r="A1648" s="22">
        <v>44425</v>
      </c>
      <c r="B1648" s="23">
        <v>119</v>
      </c>
      <c r="C1648" s="23" t="s">
        <v>535</v>
      </c>
      <c r="D1648" s="23" t="s">
        <v>536</v>
      </c>
      <c r="E1648" s="24">
        <v>125950</v>
      </c>
    </row>
    <row r="1649" spans="1:5" s="5" customFormat="1" x14ac:dyDescent="0.25">
      <c r="A1649" s="22">
        <v>44441</v>
      </c>
      <c r="B1649" s="23">
        <v>130</v>
      </c>
      <c r="C1649" s="23" t="s">
        <v>535</v>
      </c>
      <c r="D1649" s="23" t="s">
        <v>537</v>
      </c>
      <c r="E1649" s="24">
        <v>119700</v>
      </c>
    </row>
    <row r="1650" spans="1:5" s="5" customFormat="1" x14ac:dyDescent="0.25">
      <c r="A1650" s="22">
        <v>44448</v>
      </c>
      <c r="B1650" s="23">
        <v>143</v>
      </c>
      <c r="C1650" s="23" t="s">
        <v>535</v>
      </c>
      <c r="D1650" s="23" t="s">
        <v>539</v>
      </c>
      <c r="E1650" s="24">
        <v>81000</v>
      </c>
    </row>
    <row r="1651" spans="1:5" s="5" customFormat="1" x14ac:dyDescent="0.25">
      <c r="A1651" s="22">
        <v>44452</v>
      </c>
      <c r="B1651" s="23">
        <v>141</v>
      </c>
      <c r="C1651" s="23" t="s">
        <v>535</v>
      </c>
      <c r="D1651" s="23" t="s">
        <v>538</v>
      </c>
      <c r="E1651" s="24">
        <v>67125</v>
      </c>
    </row>
    <row r="1652" spans="1:5" s="5" customFormat="1" x14ac:dyDescent="0.25">
      <c r="A1652" s="22">
        <v>44462</v>
      </c>
      <c r="B1652" s="23">
        <v>151</v>
      </c>
      <c r="C1652" s="23" t="s">
        <v>535</v>
      </c>
      <c r="D1652" s="23" t="s">
        <v>540</v>
      </c>
      <c r="E1652" s="24">
        <v>108445</v>
      </c>
    </row>
    <row r="1653" spans="1:5" s="5" customFormat="1" x14ac:dyDescent="0.25">
      <c r="A1653" s="22">
        <v>44473</v>
      </c>
      <c r="B1653" s="23">
        <v>156</v>
      </c>
      <c r="C1653" s="23" t="s">
        <v>535</v>
      </c>
      <c r="D1653" s="23" t="s">
        <v>540</v>
      </c>
      <c r="E1653" s="24">
        <v>135762.1</v>
      </c>
    </row>
    <row r="1654" spans="1:5" s="5" customFormat="1" x14ac:dyDescent="0.25">
      <c r="A1654" s="22">
        <v>44482</v>
      </c>
      <c r="B1654" s="23">
        <v>161</v>
      </c>
      <c r="C1654" s="23" t="s">
        <v>535</v>
      </c>
      <c r="D1654" s="23" t="s">
        <v>316</v>
      </c>
      <c r="E1654" s="24">
        <v>58070.5</v>
      </c>
    </row>
    <row r="1655" spans="1:5" s="5" customFormat="1" x14ac:dyDescent="0.25">
      <c r="A1655" s="22">
        <v>44482</v>
      </c>
      <c r="B1655" s="23">
        <v>167</v>
      </c>
      <c r="C1655" s="23" t="s">
        <v>535</v>
      </c>
      <c r="D1655" s="23" t="s">
        <v>538</v>
      </c>
      <c r="E1655" s="24">
        <v>110975</v>
      </c>
    </row>
    <row r="1656" spans="1:5" s="5" customFormat="1" x14ac:dyDescent="0.25">
      <c r="A1656" s="22">
        <v>44491</v>
      </c>
      <c r="B1656" s="23">
        <v>175</v>
      </c>
      <c r="C1656" s="23" t="s">
        <v>535</v>
      </c>
      <c r="D1656" s="23" t="s">
        <v>541</v>
      </c>
      <c r="E1656" s="24">
        <v>84750</v>
      </c>
    </row>
    <row r="1657" spans="1:5" s="5" customFormat="1" x14ac:dyDescent="0.25">
      <c r="A1657" s="22">
        <v>44491</v>
      </c>
      <c r="B1657" s="23">
        <v>176</v>
      </c>
      <c r="C1657" s="23" t="s">
        <v>535</v>
      </c>
      <c r="D1657" s="23" t="s">
        <v>542</v>
      </c>
      <c r="E1657" s="24">
        <v>47700</v>
      </c>
    </row>
    <row r="1658" spans="1:5" s="5" customFormat="1" x14ac:dyDescent="0.25">
      <c r="A1658" s="22">
        <v>44495</v>
      </c>
      <c r="B1658" s="23">
        <v>177</v>
      </c>
      <c r="C1658" s="23" t="s">
        <v>535</v>
      </c>
      <c r="D1658" s="23" t="s">
        <v>543</v>
      </c>
      <c r="E1658" s="24">
        <v>80180.5</v>
      </c>
    </row>
    <row r="1659" spans="1:5" s="5" customFormat="1" x14ac:dyDescent="0.25">
      <c r="A1659" s="22">
        <v>44511</v>
      </c>
      <c r="B1659" s="23">
        <v>183</v>
      </c>
      <c r="C1659" s="23" t="s">
        <v>535</v>
      </c>
      <c r="D1659" s="23" t="s">
        <v>542</v>
      </c>
      <c r="E1659" s="24">
        <v>26878.5</v>
      </c>
    </row>
    <row r="1660" spans="1:5" s="5" customFormat="1" x14ac:dyDescent="0.25">
      <c r="A1660" s="22">
        <v>44511</v>
      </c>
      <c r="B1660" s="23">
        <v>186</v>
      </c>
      <c r="C1660" s="23" t="s">
        <v>535</v>
      </c>
      <c r="D1660" s="23" t="s">
        <v>544</v>
      </c>
      <c r="E1660" s="24">
        <v>44909.8</v>
      </c>
    </row>
    <row r="1661" spans="1:5" s="5" customFormat="1" x14ac:dyDescent="0.25">
      <c r="A1661" s="22">
        <v>44557</v>
      </c>
      <c r="B1661" s="23">
        <v>220</v>
      </c>
      <c r="C1661" s="23" t="s">
        <v>535</v>
      </c>
      <c r="D1661" s="23" t="s">
        <v>544</v>
      </c>
      <c r="E1661" s="24">
        <v>39750</v>
      </c>
    </row>
    <row r="1662" spans="1:5" s="5" customFormat="1" x14ac:dyDescent="0.25">
      <c r="A1662" s="22">
        <v>44566</v>
      </c>
      <c r="B1662" s="23">
        <v>223</v>
      </c>
      <c r="C1662" s="23" t="s">
        <v>535</v>
      </c>
      <c r="D1662" s="23" t="s">
        <v>544</v>
      </c>
      <c r="E1662" s="24">
        <v>116115.25</v>
      </c>
    </row>
    <row r="1663" spans="1:5" s="5" customFormat="1" x14ac:dyDescent="0.25">
      <c r="A1663" s="22">
        <v>44601</v>
      </c>
      <c r="B1663" s="23">
        <v>233</v>
      </c>
      <c r="C1663" s="23" t="s">
        <v>535</v>
      </c>
      <c r="D1663" s="23" t="s">
        <v>545</v>
      </c>
      <c r="E1663" s="24">
        <v>79797.5</v>
      </c>
    </row>
    <row r="1664" spans="1:5" s="5" customFormat="1" x14ac:dyDescent="0.25">
      <c r="A1664" s="22">
        <v>44630</v>
      </c>
      <c r="B1664" s="23">
        <v>237</v>
      </c>
      <c r="C1664" s="23" t="s">
        <v>535</v>
      </c>
      <c r="D1664" s="23" t="s">
        <v>545</v>
      </c>
      <c r="E1664" s="24">
        <v>89377.5</v>
      </c>
    </row>
    <row r="1665" spans="1:5" s="5" customFormat="1" x14ac:dyDescent="0.25">
      <c r="A1665" s="22">
        <v>44670</v>
      </c>
      <c r="B1665" s="23">
        <v>121</v>
      </c>
      <c r="C1665" s="23" t="s">
        <v>535</v>
      </c>
      <c r="D1665" s="23" t="s">
        <v>545</v>
      </c>
      <c r="E1665" s="24">
        <v>79797.5</v>
      </c>
    </row>
    <row r="1666" spans="1:5" s="5" customFormat="1" x14ac:dyDescent="0.25">
      <c r="A1666" s="22">
        <v>44761</v>
      </c>
      <c r="B1666" s="23">
        <v>314</v>
      </c>
      <c r="C1666" s="23" t="s">
        <v>535</v>
      </c>
      <c r="D1666" s="23" t="s">
        <v>545</v>
      </c>
      <c r="E1666" s="24">
        <v>55902.5</v>
      </c>
    </row>
    <row r="1667" spans="1:5" s="5" customFormat="1" x14ac:dyDescent="0.25">
      <c r="A1667" s="22">
        <v>44768</v>
      </c>
      <c r="B1667" s="23">
        <v>317</v>
      </c>
      <c r="C1667" s="23" t="s">
        <v>535</v>
      </c>
      <c r="D1667" s="23" t="s">
        <v>25</v>
      </c>
      <c r="E1667" s="24">
        <v>137757</v>
      </c>
    </row>
    <row r="1668" spans="1:5" s="5" customFormat="1" x14ac:dyDescent="0.25">
      <c r="A1668" s="22">
        <v>44771</v>
      </c>
      <c r="B1668" s="23">
        <v>323</v>
      </c>
      <c r="C1668" s="23" t="s">
        <v>535</v>
      </c>
      <c r="D1668" s="23" t="s">
        <v>546</v>
      </c>
      <c r="E1668" s="24">
        <v>105150</v>
      </c>
    </row>
    <row r="1669" spans="1:5" s="5" customFormat="1" x14ac:dyDescent="0.25">
      <c r="A1669" s="22">
        <v>44783</v>
      </c>
      <c r="B1669" s="23">
        <v>324</v>
      </c>
      <c r="C1669" s="23" t="s">
        <v>535</v>
      </c>
      <c r="D1669" s="23" t="s">
        <v>546</v>
      </c>
      <c r="E1669" s="24">
        <v>91838</v>
      </c>
    </row>
    <row r="1670" spans="1:5" s="5" customFormat="1" x14ac:dyDescent="0.25">
      <c r="A1670" s="22">
        <v>44784</v>
      </c>
      <c r="B1670" s="23">
        <v>328</v>
      </c>
      <c r="C1670" s="23" t="s">
        <v>535</v>
      </c>
      <c r="D1670" s="23" t="s">
        <v>24</v>
      </c>
      <c r="E1670" s="24">
        <v>99767.5</v>
      </c>
    </row>
    <row r="1671" spans="1:5" s="5" customFormat="1" x14ac:dyDescent="0.25">
      <c r="A1671" s="22">
        <v>44060</v>
      </c>
      <c r="B1671" s="23">
        <v>60</v>
      </c>
      <c r="C1671" s="23" t="s">
        <v>695</v>
      </c>
      <c r="D1671" s="23" t="s">
        <v>696</v>
      </c>
      <c r="E1671" s="24">
        <v>136323</v>
      </c>
    </row>
    <row r="1672" spans="1:5" s="5" customFormat="1" x14ac:dyDescent="0.25">
      <c r="A1672" s="22">
        <v>44181</v>
      </c>
      <c r="B1672" s="23">
        <v>147</v>
      </c>
      <c r="C1672" s="23" t="s">
        <v>695</v>
      </c>
      <c r="D1672" s="23" t="s">
        <v>494</v>
      </c>
      <c r="E1672" s="24">
        <v>3717</v>
      </c>
    </row>
    <row r="1673" spans="1:5" s="5" customFormat="1" x14ac:dyDescent="0.25">
      <c r="A1673" s="22">
        <v>44369</v>
      </c>
      <c r="B1673" s="23">
        <v>248</v>
      </c>
      <c r="C1673" s="23" t="s">
        <v>695</v>
      </c>
      <c r="D1673" s="23" t="s">
        <v>697</v>
      </c>
      <c r="E1673" s="24">
        <v>67200</v>
      </c>
    </row>
    <row r="1674" spans="1:5" s="5" customFormat="1" x14ac:dyDescent="0.25">
      <c r="A1674" s="22">
        <v>44375</v>
      </c>
      <c r="B1674" s="23">
        <v>251</v>
      </c>
      <c r="C1674" s="23" t="s">
        <v>695</v>
      </c>
      <c r="D1674" s="23" t="s">
        <v>698</v>
      </c>
      <c r="E1674" s="24">
        <v>10710</v>
      </c>
    </row>
    <row r="1675" spans="1:5" s="5" customFormat="1" x14ac:dyDescent="0.25">
      <c r="A1675" s="22">
        <v>44411</v>
      </c>
      <c r="B1675" s="23">
        <v>269</v>
      </c>
      <c r="C1675" s="23" t="s">
        <v>695</v>
      </c>
      <c r="D1675" s="23" t="s">
        <v>699</v>
      </c>
      <c r="E1675" s="24">
        <v>6678</v>
      </c>
    </row>
    <row r="1676" spans="1:5" s="5" customFormat="1" x14ac:dyDescent="0.25">
      <c r="A1676" s="22">
        <v>44432</v>
      </c>
      <c r="B1676" s="23">
        <v>280</v>
      </c>
      <c r="C1676" s="23" t="s">
        <v>695</v>
      </c>
      <c r="D1676" s="23" t="s">
        <v>698</v>
      </c>
      <c r="E1676" s="24">
        <v>7140</v>
      </c>
    </row>
    <row r="1677" spans="1:5" s="5" customFormat="1" x14ac:dyDescent="0.25">
      <c r="A1677" s="22">
        <v>44432</v>
      </c>
      <c r="B1677" s="23">
        <v>283</v>
      </c>
      <c r="C1677" s="23" t="s">
        <v>695</v>
      </c>
      <c r="D1677" s="23" t="s">
        <v>700</v>
      </c>
      <c r="E1677" s="24">
        <v>71744</v>
      </c>
    </row>
    <row r="1678" spans="1:5" s="5" customFormat="1" x14ac:dyDescent="0.25">
      <c r="A1678" s="22">
        <v>44448</v>
      </c>
      <c r="B1678" s="23">
        <v>289</v>
      </c>
      <c r="C1678" s="23" t="s">
        <v>695</v>
      </c>
      <c r="D1678" s="23" t="s">
        <v>700</v>
      </c>
      <c r="E1678" s="24">
        <v>36352.26</v>
      </c>
    </row>
    <row r="1679" spans="1:5" s="5" customFormat="1" x14ac:dyDescent="0.25">
      <c r="A1679" s="22">
        <v>44456</v>
      </c>
      <c r="B1679" s="23">
        <v>295</v>
      </c>
      <c r="C1679" s="23" t="s">
        <v>695</v>
      </c>
      <c r="D1679" s="23" t="s">
        <v>504</v>
      </c>
      <c r="E1679" s="24">
        <v>38500</v>
      </c>
    </row>
    <row r="1680" spans="1:5" s="5" customFormat="1" x14ac:dyDescent="0.25">
      <c r="A1680" s="22">
        <v>44462</v>
      </c>
      <c r="B1680" s="23">
        <v>298</v>
      </c>
      <c r="C1680" s="23" t="s">
        <v>695</v>
      </c>
      <c r="D1680" s="23" t="s">
        <v>701</v>
      </c>
      <c r="E1680" s="24">
        <v>69080</v>
      </c>
    </row>
    <row r="1681" spans="1:5" s="5" customFormat="1" x14ac:dyDescent="0.25">
      <c r="A1681" s="22">
        <v>44482</v>
      </c>
      <c r="B1681" s="23">
        <v>303</v>
      </c>
      <c r="C1681" s="23" t="s">
        <v>695</v>
      </c>
      <c r="D1681" s="23" t="s">
        <v>98</v>
      </c>
      <c r="E1681" s="24">
        <v>75000</v>
      </c>
    </row>
    <row r="1682" spans="1:5" s="5" customFormat="1" x14ac:dyDescent="0.25">
      <c r="A1682" s="22">
        <v>44491</v>
      </c>
      <c r="B1682" s="23">
        <v>309</v>
      </c>
      <c r="C1682" s="23" t="s">
        <v>695</v>
      </c>
      <c r="D1682" s="23" t="s">
        <v>702</v>
      </c>
      <c r="E1682" s="24">
        <v>111240</v>
      </c>
    </row>
    <row r="1683" spans="1:5" s="5" customFormat="1" x14ac:dyDescent="0.25">
      <c r="A1683" s="22">
        <v>44530</v>
      </c>
      <c r="B1683" s="23">
        <v>318</v>
      </c>
      <c r="C1683" s="23" t="s">
        <v>695</v>
      </c>
      <c r="D1683" s="23" t="s">
        <v>702</v>
      </c>
      <c r="E1683" s="24">
        <v>36960</v>
      </c>
    </row>
    <row r="1684" spans="1:5" s="5" customFormat="1" x14ac:dyDescent="0.25">
      <c r="A1684" s="22">
        <v>44538</v>
      </c>
      <c r="B1684" s="23">
        <v>328</v>
      </c>
      <c r="C1684" s="23" t="s">
        <v>695</v>
      </c>
      <c r="D1684" s="23" t="s">
        <v>538</v>
      </c>
      <c r="E1684" s="24">
        <v>65835</v>
      </c>
    </row>
    <row r="1685" spans="1:5" s="5" customFormat="1" x14ac:dyDescent="0.25">
      <c r="A1685" s="22">
        <v>44538</v>
      </c>
      <c r="B1685" s="23">
        <v>329</v>
      </c>
      <c r="C1685" s="23" t="s">
        <v>695</v>
      </c>
      <c r="D1685" s="23" t="s">
        <v>703</v>
      </c>
      <c r="E1685" s="24">
        <v>36957</v>
      </c>
    </row>
    <row r="1686" spans="1:5" s="5" customFormat="1" x14ac:dyDescent="0.25">
      <c r="A1686" s="22">
        <v>44538</v>
      </c>
      <c r="B1686" s="23">
        <v>331</v>
      </c>
      <c r="C1686" s="23" t="s">
        <v>695</v>
      </c>
      <c r="D1686" s="23" t="s">
        <v>702</v>
      </c>
      <c r="E1686" s="24">
        <v>36960</v>
      </c>
    </row>
    <row r="1687" spans="1:5" s="5" customFormat="1" x14ac:dyDescent="0.25">
      <c r="A1687" s="22">
        <v>44550</v>
      </c>
      <c r="B1687" s="23">
        <v>341</v>
      </c>
      <c r="C1687" s="23" t="s">
        <v>695</v>
      </c>
      <c r="D1687" s="23" t="s">
        <v>25</v>
      </c>
      <c r="E1687" s="24">
        <v>81915</v>
      </c>
    </row>
    <row r="1688" spans="1:5" s="5" customFormat="1" x14ac:dyDescent="0.25">
      <c r="A1688" s="22">
        <v>44635</v>
      </c>
      <c r="B1688" s="23">
        <v>358</v>
      </c>
      <c r="C1688" s="23" t="s">
        <v>695</v>
      </c>
      <c r="D1688" s="23" t="s">
        <v>24</v>
      </c>
      <c r="E1688" s="24">
        <v>39500</v>
      </c>
    </row>
    <row r="1689" spans="1:5" s="5" customFormat="1" x14ac:dyDescent="0.25">
      <c r="A1689" s="22">
        <v>44721</v>
      </c>
      <c r="B1689" s="23">
        <v>376</v>
      </c>
      <c r="C1689" s="23" t="s">
        <v>695</v>
      </c>
      <c r="D1689" s="23" t="s">
        <v>24</v>
      </c>
      <c r="E1689" s="24">
        <v>41600</v>
      </c>
    </row>
    <row r="1690" spans="1:5" s="5" customFormat="1" x14ac:dyDescent="0.25">
      <c r="A1690" s="22">
        <v>44727</v>
      </c>
      <c r="B1690" s="23">
        <v>394</v>
      </c>
      <c r="C1690" s="23" t="s">
        <v>695</v>
      </c>
      <c r="D1690" s="23" t="s">
        <v>23</v>
      </c>
      <c r="E1690" s="24">
        <v>51330</v>
      </c>
    </row>
    <row r="1691" spans="1:5" s="5" customFormat="1" x14ac:dyDescent="0.25">
      <c r="A1691" s="22">
        <v>44820</v>
      </c>
      <c r="B1691" s="23" t="s">
        <v>839</v>
      </c>
      <c r="C1691" s="23" t="s">
        <v>840</v>
      </c>
      <c r="D1691" s="23" t="s">
        <v>841</v>
      </c>
      <c r="E1691" s="24">
        <v>88560</v>
      </c>
    </row>
    <row r="1692" spans="1:5" s="5" customFormat="1" x14ac:dyDescent="0.25">
      <c r="A1692" s="22">
        <v>44827</v>
      </c>
      <c r="B1692" s="23">
        <v>9481</v>
      </c>
      <c r="C1692" s="23" t="s">
        <v>840</v>
      </c>
      <c r="D1692" s="23" t="s">
        <v>841</v>
      </c>
      <c r="E1692" s="24">
        <v>73800</v>
      </c>
    </row>
    <row r="1693" spans="1:5" s="5" customFormat="1" x14ac:dyDescent="0.25">
      <c r="A1693" s="22">
        <v>44488</v>
      </c>
      <c r="B1693" s="23">
        <v>32919</v>
      </c>
      <c r="C1693" s="23" t="s">
        <v>706</v>
      </c>
      <c r="D1693" s="23" t="s">
        <v>707</v>
      </c>
      <c r="E1693" s="24">
        <v>128589.73</v>
      </c>
    </row>
    <row r="1694" spans="1:5" s="5" customFormat="1" x14ac:dyDescent="0.25">
      <c r="A1694" s="22">
        <v>44530</v>
      </c>
      <c r="B1694" s="23">
        <v>33261</v>
      </c>
      <c r="C1694" s="23" t="s">
        <v>706</v>
      </c>
      <c r="D1694" s="23" t="s">
        <v>707</v>
      </c>
      <c r="E1694" s="24">
        <v>125939.58</v>
      </c>
    </row>
    <row r="1695" spans="1:5" s="5" customFormat="1" x14ac:dyDescent="0.25">
      <c r="A1695" s="22">
        <v>44539</v>
      </c>
      <c r="B1695" s="23">
        <v>33509</v>
      </c>
      <c r="C1695" s="23" t="s">
        <v>706</v>
      </c>
      <c r="D1695" s="23" t="s">
        <v>707</v>
      </c>
      <c r="E1695" s="24">
        <v>4420.6000000000004</v>
      </c>
    </row>
    <row r="1696" spans="1:5" s="5" customFormat="1" x14ac:dyDescent="0.25">
      <c r="A1696" s="22">
        <v>44539</v>
      </c>
      <c r="B1696" s="23">
        <v>33510</v>
      </c>
      <c r="C1696" s="23" t="s">
        <v>706</v>
      </c>
      <c r="D1696" s="23" t="s">
        <v>25</v>
      </c>
      <c r="E1696" s="24">
        <v>123398.47</v>
      </c>
    </row>
    <row r="1697" spans="1:5" s="5" customFormat="1" x14ac:dyDescent="0.25">
      <c r="A1697" s="22">
        <v>44645</v>
      </c>
      <c r="B1697" s="23">
        <v>34565</v>
      </c>
      <c r="C1697" s="23" t="s">
        <v>706</v>
      </c>
      <c r="D1697" s="23" t="s">
        <v>25</v>
      </c>
      <c r="E1697" s="24">
        <v>25742.29</v>
      </c>
    </row>
    <row r="1698" spans="1:5" s="5" customFormat="1" x14ac:dyDescent="0.25">
      <c r="A1698" s="22">
        <v>44645</v>
      </c>
      <c r="B1698" s="23">
        <v>34607</v>
      </c>
      <c r="C1698" s="23" t="s">
        <v>706</v>
      </c>
      <c r="D1698" s="23" t="s">
        <v>25</v>
      </c>
      <c r="E1698" s="24">
        <v>90487.06</v>
      </c>
    </row>
    <row r="1699" spans="1:5" s="5" customFormat="1" x14ac:dyDescent="0.25">
      <c r="A1699" s="22">
        <v>44687</v>
      </c>
      <c r="B1699" s="23">
        <v>35101</v>
      </c>
      <c r="C1699" s="23" t="s">
        <v>706</v>
      </c>
      <c r="D1699" s="23" t="s">
        <v>708</v>
      </c>
      <c r="E1699" s="24">
        <v>121132.08</v>
      </c>
    </row>
    <row r="1700" spans="1:5" s="5" customFormat="1" x14ac:dyDescent="0.25">
      <c r="A1700" s="22">
        <v>44753</v>
      </c>
      <c r="B1700" s="23">
        <v>35605</v>
      </c>
      <c r="C1700" s="23" t="s">
        <v>706</v>
      </c>
      <c r="D1700" s="23" t="s">
        <v>708</v>
      </c>
      <c r="E1700" s="24">
        <v>143311.88</v>
      </c>
    </row>
    <row r="1701" spans="1:5" s="5" customFormat="1" x14ac:dyDescent="0.25">
      <c r="A1701" s="22">
        <v>44768</v>
      </c>
      <c r="B1701" s="23">
        <v>36072</v>
      </c>
      <c r="C1701" s="23" t="s">
        <v>706</v>
      </c>
      <c r="D1701" s="23" t="s">
        <v>25</v>
      </c>
      <c r="E1701" s="24">
        <v>3799.6</v>
      </c>
    </row>
    <row r="1702" spans="1:5" s="5" customFormat="1" x14ac:dyDescent="0.25">
      <c r="A1702" s="22">
        <v>44770</v>
      </c>
      <c r="B1702" s="23">
        <v>35974</v>
      </c>
      <c r="C1702" s="23" t="s">
        <v>706</v>
      </c>
      <c r="D1702" s="23" t="s">
        <v>25</v>
      </c>
      <c r="E1702" s="24">
        <v>148437.01</v>
      </c>
    </row>
    <row r="1703" spans="1:5" s="5" customFormat="1" x14ac:dyDescent="0.25">
      <c r="A1703" s="22">
        <v>44784</v>
      </c>
      <c r="B1703" s="23">
        <v>36271</v>
      </c>
      <c r="C1703" s="23" t="s">
        <v>706</v>
      </c>
      <c r="D1703" s="23" t="s">
        <v>25</v>
      </c>
      <c r="E1703" s="24">
        <v>157909.56</v>
      </c>
    </row>
    <row r="1704" spans="1:5" s="5" customFormat="1" x14ac:dyDescent="0.25">
      <c r="A1704" s="22">
        <v>44803</v>
      </c>
      <c r="B1704" s="23">
        <v>36377</v>
      </c>
      <c r="C1704" s="23" t="s">
        <v>706</v>
      </c>
      <c r="D1704" s="23" t="s">
        <v>25</v>
      </c>
      <c r="E1704" s="24">
        <v>14862.17</v>
      </c>
    </row>
    <row r="1705" spans="1:5" s="5" customFormat="1" x14ac:dyDescent="0.25">
      <c r="A1705" s="22">
        <v>44803</v>
      </c>
      <c r="B1705" s="23">
        <v>36375</v>
      </c>
      <c r="C1705" s="23" t="s">
        <v>706</v>
      </c>
      <c r="D1705" s="23" t="s">
        <v>25</v>
      </c>
      <c r="E1705" s="24">
        <v>28401.55</v>
      </c>
    </row>
    <row r="1706" spans="1:5" s="5" customFormat="1" x14ac:dyDescent="0.25">
      <c r="A1706" s="22">
        <v>44834</v>
      </c>
      <c r="B1706" s="23">
        <v>36824</v>
      </c>
      <c r="C1706" s="23" t="s">
        <v>706</v>
      </c>
      <c r="D1706" s="23" t="s">
        <v>25</v>
      </c>
      <c r="E1706" s="24">
        <v>33846.29</v>
      </c>
    </row>
    <row r="1707" spans="1:5" s="5" customFormat="1" x14ac:dyDescent="0.25">
      <c r="A1707" s="22">
        <v>44834</v>
      </c>
      <c r="B1707" s="23">
        <v>36821</v>
      </c>
      <c r="C1707" s="23" t="s">
        <v>706</v>
      </c>
      <c r="D1707" s="23" t="s">
        <v>25</v>
      </c>
      <c r="E1707" s="24">
        <v>6550</v>
      </c>
    </row>
    <row r="1708" spans="1:5" s="5" customFormat="1" x14ac:dyDescent="0.25">
      <c r="A1708" s="22">
        <v>44834</v>
      </c>
      <c r="B1708" s="23">
        <v>36789</v>
      </c>
      <c r="C1708" s="23" t="s">
        <v>706</v>
      </c>
      <c r="D1708" s="23" t="s">
        <v>25</v>
      </c>
      <c r="E1708" s="24">
        <v>158108.51</v>
      </c>
    </row>
    <row r="1709" spans="1:5" s="5" customFormat="1" x14ac:dyDescent="0.25">
      <c r="A1709" s="22">
        <v>44742</v>
      </c>
      <c r="B1709" s="23">
        <v>3133</v>
      </c>
      <c r="C1709" s="23" t="s">
        <v>705</v>
      </c>
      <c r="D1709" s="23" t="s">
        <v>25</v>
      </c>
      <c r="E1709" s="24">
        <v>86234.4</v>
      </c>
    </row>
    <row r="1710" spans="1:5" s="5" customFormat="1" x14ac:dyDescent="0.25">
      <c r="A1710" s="22">
        <v>44742</v>
      </c>
      <c r="B1710" s="23">
        <v>3135</v>
      </c>
      <c r="C1710" s="23" t="s">
        <v>705</v>
      </c>
      <c r="D1710" s="23" t="s">
        <v>25</v>
      </c>
      <c r="E1710" s="24">
        <v>100359</v>
      </c>
    </row>
    <row r="1711" spans="1:5" s="5" customFormat="1" x14ac:dyDescent="0.25">
      <c r="A1711" s="22">
        <v>44742</v>
      </c>
      <c r="B1711" s="23">
        <v>3136</v>
      </c>
      <c r="C1711" s="23" t="s">
        <v>705</v>
      </c>
      <c r="D1711" s="23" t="s">
        <v>25</v>
      </c>
      <c r="E1711" s="24">
        <v>102093.6</v>
      </c>
    </row>
    <row r="1712" spans="1:5" s="5" customFormat="1" x14ac:dyDescent="0.25">
      <c r="A1712" s="22">
        <v>44812</v>
      </c>
      <c r="B1712" s="23">
        <v>3133</v>
      </c>
      <c r="C1712" s="23" t="s">
        <v>705</v>
      </c>
      <c r="D1712" s="23" t="s">
        <v>25</v>
      </c>
      <c r="E1712" s="24">
        <v>86234.4</v>
      </c>
    </row>
    <row r="1713" spans="1:5" s="5" customFormat="1" x14ac:dyDescent="0.25">
      <c r="A1713" s="22">
        <v>44543</v>
      </c>
      <c r="B1713" s="23">
        <v>123</v>
      </c>
      <c r="C1713" s="23" t="s">
        <v>709</v>
      </c>
      <c r="D1713" s="23" t="s">
        <v>711</v>
      </c>
      <c r="E1713" s="24">
        <v>106200</v>
      </c>
    </row>
    <row r="1714" spans="1:5" s="5" customFormat="1" x14ac:dyDescent="0.25">
      <c r="A1714" s="22">
        <v>44543</v>
      </c>
      <c r="B1714" s="23">
        <v>124</v>
      </c>
      <c r="C1714" s="23" t="s">
        <v>709</v>
      </c>
      <c r="D1714" s="23" t="s">
        <v>710</v>
      </c>
      <c r="E1714" s="24">
        <v>97940</v>
      </c>
    </row>
    <row r="1715" spans="1:5" s="5" customFormat="1" x14ac:dyDescent="0.25">
      <c r="A1715" s="22">
        <v>44543</v>
      </c>
      <c r="B1715" s="23">
        <v>125</v>
      </c>
      <c r="C1715" s="23" t="s">
        <v>709</v>
      </c>
      <c r="D1715" s="23" t="s">
        <v>712</v>
      </c>
      <c r="E1715" s="24">
        <v>97940</v>
      </c>
    </row>
    <row r="1716" spans="1:5" s="5" customFormat="1" x14ac:dyDescent="0.25">
      <c r="A1716" s="22">
        <v>44543</v>
      </c>
      <c r="B1716" s="23">
        <v>126</v>
      </c>
      <c r="C1716" s="23" t="s">
        <v>709</v>
      </c>
      <c r="D1716" s="23" t="s">
        <v>713</v>
      </c>
      <c r="E1716" s="24">
        <v>7676.14</v>
      </c>
    </row>
    <row r="1717" spans="1:5" s="5" customFormat="1" x14ac:dyDescent="0.25">
      <c r="A1717" s="22">
        <v>44557</v>
      </c>
      <c r="B1717" s="23">
        <v>127</v>
      </c>
      <c r="C1717" s="23" t="s">
        <v>709</v>
      </c>
      <c r="D1717" s="23" t="s">
        <v>714</v>
      </c>
      <c r="E1717" s="24">
        <v>129800</v>
      </c>
    </row>
    <row r="1718" spans="1:5" s="5" customFormat="1" x14ac:dyDescent="0.25">
      <c r="A1718" s="22">
        <v>44557</v>
      </c>
      <c r="B1718" s="23">
        <v>129</v>
      </c>
      <c r="C1718" s="23" t="s">
        <v>709</v>
      </c>
      <c r="D1718" s="23" t="s">
        <v>599</v>
      </c>
      <c r="E1718" s="24">
        <v>33671.300000000003</v>
      </c>
    </row>
    <row r="1719" spans="1:5" s="5" customFormat="1" x14ac:dyDescent="0.25">
      <c r="A1719" s="22">
        <v>44557</v>
      </c>
      <c r="B1719" s="23">
        <v>131</v>
      </c>
      <c r="C1719" s="23" t="s">
        <v>709</v>
      </c>
      <c r="D1719" s="23" t="s">
        <v>716</v>
      </c>
      <c r="E1719" s="24">
        <v>20824.05</v>
      </c>
    </row>
    <row r="1720" spans="1:5" s="5" customFormat="1" x14ac:dyDescent="0.25">
      <c r="A1720" s="22">
        <v>44557</v>
      </c>
      <c r="B1720" s="23">
        <v>132</v>
      </c>
      <c r="C1720" s="23" t="s">
        <v>709</v>
      </c>
      <c r="D1720" s="23" t="s">
        <v>715</v>
      </c>
      <c r="E1720" s="24">
        <v>126336.7</v>
      </c>
    </row>
    <row r="1721" spans="1:5" s="5" customFormat="1" x14ac:dyDescent="0.25">
      <c r="A1721" s="22">
        <v>44588</v>
      </c>
      <c r="B1721" s="23">
        <v>135</v>
      </c>
      <c r="C1721" s="23" t="s">
        <v>709</v>
      </c>
      <c r="D1721" s="23" t="s">
        <v>717</v>
      </c>
      <c r="E1721" s="24">
        <v>24000</v>
      </c>
    </row>
    <row r="1722" spans="1:5" s="5" customFormat="1" x14ac:dyDescent="0.25">
      <c r="A1722" s="22">
        <v>44637</v>
      </c>
      <c r="B1722" s="23">
        <v>172</v>
      </c>
      <c r="C1722" s="23" t="s">
        <v>709</v>
      </c>
      <c r="D1722" s="23" t="s">
        <v>186</v>
      </c>
      <c r="E1722" s="24">
        <v>2639.86</v>
      </c>
    </row>
    <row r="1723" spans="1:5" s="5" customFormat="1" x14ac:dyDescent="0.25">
      <c r="A1723" s="22">
        <v>44637</v>
      </c>
      <c r="B1723" s="23">
        <v>173</v>
      </c>
      <c r="C1723" s="23" t="s">
        <v>709</v>
      </c>
      <c r="D1723" s="23" t="s">
        <v>186</v>
      </c>
      <c r="E1723" s="24">
        <v>68497.850000000006</v>
      </c>
    </row>
    <row r="1724" spans="1:5" s="5" customFormat="1" x14ac:dyDescent="0.25">
      <c r="A1724" s="22">
        <v>44645</v>
      </c>
      <c r="B1724" s="23">
        <v>174</v>
      </c>
      <c r="C1724" s="23" t="s">
        <v>709</v>
      </c>
      <c r="D1724" s="23" t="s">
        <v>186</v>
      </c>
      <c r="E1724" s="24">
        <v>157270.39999999999</v>
      </c>
    </row>
    <row r="1725" spans="1:5" s="5" customFormat="1" x14ac:dyDescent="0.25">
      <c r="A1725" s="22">
        <v>44645</v>
      </c>
      <c r="B1725" s="23">
        <v>175</v>
      </c>
      <c r="C1725" s="23" t="s">
        <v>709</v>
      </c>
      <c r="D1725" s="23" t="s">
        <v>186</v>
      </c>
      <c r="E1725" s="24">
        <v>131924</v>
      </c>
    </row>
    <row r="1726" spans="1:5" s="5" customFormat="1" x14ac:dyDescent="0.25">
      <c r="A1726" s="22">
        <v>44645</v>
      </c>
      <c r="B1726" s="23">
        <v>176</v>
      </c>
      <c r="C1726" s="23" t="s">
        <v>709</v>
      </c>
      <c r="D1726" s="23" t="s">
        <v>186</v>
      </c>
      <c r="E1726" s="24">
        <v>65342.5</v>
      </c>
    </row>
    <row r="1727" spans="1:5" s="5" customFormat="1" x14ac:dyDescent="0.25">
      <c r="A1727" s="22">
        <v>44650</v>
      </c>
      <c r="B1727" s="23">
        <v>181</v>
      </c>
      <c r="C1727" s="23" t="s">
        <v>709</v>
      </c>
      <c r="D1727" s="23" t="s">
        <v>10</v>
      </c>
      <c r="E1727" s="24">
        <v>82688.850000000006</v>
      </c>
    </row>
    <row r="1728" spans="1:5" s="5" customFormat="1" x14ac:dyDescent="0.25">
      <c r="A1728" s="22">
        <v>44727</v>
      </c>
      <c r="B1728" s="23">
        <v>213</v>
      </c>
      <c r="C1728" s="23" t="s">
        <v>709</v>
      </c>
      <c r="D1728" s="23" t="s">
        <v>186</v>
      </c>
      <c r="E1728" s="24">
        <v>112686.86</v>
      </c>
    </row>
    <row r="1729" spans="1:5" s="5" customFormat="1" x14ac:dyDescent="0.25">
      <c r="A1729" s="22">
        <v>44727</v>
      </c>
      <c r="B1729" s="23">
        <v>214</v>
      </c>
      <c r="C1729" s="23" t="s">
        <v>709</v>
      </c>
      <c r="D1729" s="23" t="s">
        <v>186</v>
      </c>
      <c r="E1729" s="24">
        <v>140719.43</v>
      </c>
    </row>
    <row r="1730" spans="1:5" s="5" customFormat="1" x14ac:dyDescent="0.25">
      <c r="A1730" s="22">
        <v>44727</v>
      </c>
      <c r="B1730" s="23">
        <v>215</v>
      </c>
      <c r="C1730" s="23" t="s">
        <v>709</v>
      </c>
      <c r="D1730" s="23" t="s">
        <v>186</v>
      </c>
      <c r="E1730" s="24">
        <v>59059</v>
      </c>
    </row>
    <row r="1731" spans="1:5" s="5" customFormat="1" x14ac:dyDescent="0.25">
      <c r="A1731" s="22">
        <v>44734</v>
      </c>
      <c r="B1731" s="23">
        <v>216</v>
      </c>
      <c r="C1731" s="23" t="s">
        <v>709</v>
      </c>
      <c r="D1731" s="23" t="s">
        <v>186</v>
      </c>
      <c r="E1731" s="24">
        <v>139240</v>
      </c>
    </row>
    <row r="1732" spans="1:5" s="5" customFormat="1" x14ac:dyDescent="0.25">
      <c r="A1732" s="22">
        <v>44734</v>
      </c>
      <c r="B1732" s="23">
        <v>217</v>
      </c>
      <c r="C1732" s="23" t="s">
        <v>709</v>
      </c>
      <c r="D1732" s="23" t="s">
        <v>186</v>
      </c>
      <c r="E1732" s="24">
        <v>137120</v>
      </c>
    </row>
    <row r="1733" spans="1:5" x14ac:dyDescent="0.25">
      <c r="A1733" s="22">
        <v>44734</v>
      </c>
      <c r="B1733" s="23">
        <v>218</v>
      </c>
      <c r="C1733" s="23" t="s">
        <v>709</v>
      </c>
      <c r="D1733" s="23" t="s">
        <v>186</v>
      </c>
      <c r="E1733" s="24">
        <v>139240</v>
      </c>
    </row>
    <row r="1734" spans="1:5" s="5" customFormat="1" x14ac:dyDescent="0.25">
      <c r="A1734" s="22">
        <v>44736</v>
      </c>
      <c r="B1734" s="23">
        <v>219</v>
      </c>
      <c r="C1734" s="23" t="s">
        <v>709</v>
      </c>
      <c r="D1734" s="23" t="s">
        <v>186</v>
      </c>
      <c r="E1734" s="24">
        <v>6136</v>
      </c>
    </row>
    <row r="1735" spans="1:5" x14ac:dyDescent="0.25">
      <c r="A1735" s="22">
        <v>44736</v>
      </c>
      <c r="B1735" s="23">
        <v>220</v>
      </c>
      <c r="C1735" s="23" t="s">
        <v>709</v>
      </c>
      <c r="D1735" s="23" t="s">
        <v>186</v>
      </c>
      <c r="E1735" s="24">
        <v>5829.2</v>
      </c>
    </row>
    <row r="1736" spans="1:5" s="5" customFormat="1" x14ac:dyDescent="0.25">
      <c r="A1736" s="22">
        <v>44736</v>
      </c>
      <c r="B1736" s="23">
        <v>221</v>
      </c>
      <c r="C1736" s="23" t="s">
        <v>709</v>
      </c>
      <c r="D1736" s="23" t="s">
        <v>186</v>
      </c>
      <c r="E1736" s="24">
        <v>140719.43</v>
      </c>
    </row>
    <row r="1737" spans="1:5" s="5" customFormat="1" x14ac:dyDescent="0.25">
      <c r="A1737" s="22">
        <v>44736</v>
      </c>
      <c r="B1737" s="23">
        <v>222</v>
      </c>
      <c r="C1737" s="23" t="s">
        <v>709</v>
      </c>
      <c r="D1737" s="23" t="s">
        <v>186</v>
      </c>
      <c r="E1737" s="24">
        <v>79378.600000000006</v>
      </c>
    </row>
    <row r="1738" spans="1:5" s="5" customFormat="1" x14ac:dyDescent="0.25">
      <c r="A1738" s="22">
        <v>44781</v>
      </c>
      <c r="B1738" s="23">
        <v>196</v>
      </c>
      <c r="C1738" s="23" t="s">
        <v>709</v>
      </c>
      <c r="D1738" s="23" t="s">
        <v>186</v>
      </c>
      <c r="E1738" s="24">
        <v>28601.43</v>
      </c>
    </row>
    <row r="1739" spans="1:5" s="5" customFormat="1" x14ac:dyDescent="0.25">
      <c r="A1739" s="22">
        <v>44781</v>
      </c>
      <c r="B1739" s="23">
        <v>222</v>
      </c>
      <c r="C1739" s="23" t="s">
        <v>709</v>
      </c>
      <c r="D1739" s="23" t="s">
        <v>186</v>
      </c>
      <c r="E1739" s="24">
        <v>79378.600000000006</v>
      </c>
    </row>
    <row r="1740" spans="1:5" s="5" customFormat="1" x14ac:dyDescent="0.25">
      <c r="A1740" s="22">
        <v>44781</v>
      </c>
      <c r="B1740" s="23">
        <v>228</v>
      </c>
      <c r="C1740" s="23" t="s">
        <v>709</v>
      </c>
      <c r="D1740" s="23" t="s">
        <v>186</v>
      </c>
      <c r="E1740" s="24">
        <v>123043.5</v>
      </c>
    </row>
    <row r="1741" spans="1:5" s="5" customFormat="1" x14ac:dyDescent="0.25">
      <c r="A1741" s="22">
        <v>44781</v>
      </c>
      <c r="B1741" s="23">
        <v>230</v>
      </c>
      <c r="C1741" s="23" t="s">
        <v>709</v>
      </c>
      <c r="D1741" s="23" t="s">
        <v>186</v>
      </c>
      <c r="E1741" s="24">
        <v>637.20000000000005</v>
      </c>
    </row>
    <row r="1742" spans="1:5" x14ac:dyDescent="0.25">
      <c r="A1742" s="22">
        <v>44781</v>
      </c>
      <c r="B1742" s="23">
        <v>231</v>
      </c>
      <c r="C1742" s="23" t="s">
        <v>709</v>
      </c>
      <c r="D1742" s="23" t="s">
        <v>186</v>
      </c>
      <c r="E1742" s="24">
        <v>4959.4399999999996</v>
      </c>
    </row>
    <row r="1743" spans="1:5" s="5" customFormat="1" x14ac:dyDescent="0.25">
      <c r="A1743" s="22">
        <v>44781</v>
      </c>
      <c r="B1743" s="23">
        <v>233</v>
      </c>
      <c r="C1743" s="23" t="s">
        <v>709</v>
      </c>
      <c r="D1743" s="23" t="s">
        <v>186</v>
      </c>
      <c r="E1743" s="24">
        <v>750.04</v>
      </c>
    </row>
    <row r="1744" spans="1:5" s="5" customFormat="1" x14ac:dyDescent="0.25">
      <c r="A1744" s="22">
        <v>44783</v>
      </c>
      <c r="B1744" s="23">
        <v>232</v>
      </c>
      <c r="C1744" s="23" t="s">
        <v>709</v>
      </c>
      <c r="D1744" s="23" t="s">
        <v>758</v>
      </c>
      <c r="E1744" s="24">
        <v>11044.8</v>
      </c>
    </row>
    <row r="1745" spans="1:5" s="5" customFormat="1" x14ac:dyDescent="0.25">
      <c r="A1745" s="22">
        <v>44783</v>
      </c>
      <c r="B1745" s="23">
        <v>238</v>
      </c>
      <c r="C1745" s="23" t="s">
        <v>709</v>
      </c>
      <c r="D1745" s="23" t="s">
        <v>757</v>
      </c>
      <c r="E1745" s="24">
        <v>53100</v>
      </c>
    </row>
    <row r="1746" spans="1:5" s="5" customFormat="1" x14ac:dyDescent="0.25">
      <c r="A1746" s="22">
        <v>44791</v>
      </c>
      <c r="B1746" s="23">
        <v>239</v>
      </c>
      <c r="C1746" s="23" t="s">
        <v>709</v>
      </c>
      <c r="D1746" s="23" t="s">
        <v>759</v>
      </c>
      <c r="E1746" s="24">
        <v>12744</v>
      </c>
    </row>
    <row r="1747" spans="1:5" s="5" customFormat="1" x14ac:dyDescent="0.25">
      <c r="A1747" s="22">
        <v>44812</v>
      </c>
      <c r="B1747" s="23">
        <v>234</v>
      </c>
      <c r="C1747" s="23" t="s">
        <v>709</v>
      </c>
      <c r="D1747" s="23" t="s">
        <v>842</v>
      </c>
      <c r="E1747" s="24">
        <v>111368.4</v>
      </c>
    </row>
    <row r="1748" spans="1:5" s="5" customFormat="1" x14ac:dyDescent="0.25">
      <c r="A1748" s="22">
        <v>44812</v>
      </c>
      <c r="B1748" s="23">
        <v>241</v>
      </c>
      <c r="C1748" s="23" t="s">
        <v>709</v>
      </c>
      <c r="D1748" s="23" t="s">
        <v>842</v>
      </c>
      <c r="E1748" s="24">
        <v>125485.83</v>
      </c>
    </row>
    <row r="1749" spans="1:5" s="5" customFormat="1" x14ac:dyDescent="0.25">
      <c r="A1749" s="22">
        <v>44816</v>
      </c>
      <c r="B1749" s="23">
        <v>242</v>
      </c>
      <c r="C1749" s="23" t="s">
        <v>709</v>
      </c>
      <c r="D1749" s="23" t="s">
        <v>186</v>
      </c>
      <c r="E1749" s="24">
        <v>104467.68</v>
      </c>
    </row>
    <row r="1750" spans="1:5" s="5" customFormat="1" x14ac:dyDescent="0.25">
      <c r="A1750" s="22">
        <v>44834</v>
      </c>
      <c r="B1750" s="23">
        <v>245</v>
      </c>
      <c r="C1750" s="23" t="s">
        <v>709</v>
      </c>
      <c r="D1750" s="23" t="s">
        <v>843</v>
      </c>
      <c r="E1750" s="24">
        <v>11918</v>
      </c>
    </row>
    <row r="1751" spans="1:5" s="5" customFormat="1" x14ac:dyDescent="0.25">
      <c r="A1751" s="22">
        <v>44812</v>
      </c>
      <c r="B1751" s="23">
        <v>1760</v>
      </c>
      <c r="C1751" s="23" t="s">
        <v>720</v>
      </c>
      <c r="D1751" s="23" t="s">
        <v>25</v>
      </c>
      <c r="E1751" s="24">
        <v>39736.5</v>
      </c>
    </row>
    <row r="1752" spans="1:5" s="5" customFormat="1" x14ac:dyDescent="0.25">
      <c r="A1752" s="22">
        <v>44812</v>
      </c>
      <c r="B1752" s="23">
        <v>1759</v>
      </c>
      <c r="C1752" s="23" t="s">
        <v>720</v>
      </c>
      <c r="D1752" s="23" t="s">
        <v>25</v>
      </c>
      <c r="E1752" s="24">
        <v>63380.160000000003</v>
      </c>
    </row>
    <row r="1753" spans="1:5" s="5" customFormat="1" x14ac:dyDescent="0.25">
      <c r="A1753" s="22">
        <v>44820</v>
      </c>
      <c r="B1753" s="23">
        <v>1761</v>
      </c>
      <c r="C1753" s="23" t="s">
        <v>720</v>
      </c>
      <c r="D1753" s="23" t="s">
        <v>25</v>
      </c>
      <c r="E1753" s="24">
        <v>82600</v>
      </c>
    </row>
    <row r="1754" spans="1:5" s="5" customFormat="1" x14ac:dyDescent="0.25">
      <c r="A1754" s="22">
        <v>44539</v>
      </c>
      <c r="B1754" s="23">
        <v>32507</v>
      </c>
      <c r="C1754" s="23" t="s">
        <v>718</v>
      </c>
      <c r="D1754" s="23" t="s">
        <v>24</v>
      </c>
      <c r="E1754" s="24">
        <v>128972</v>
      </c>
    </row>
    <row r="1755" spans="1:5" s="5" customFormat="1" x14ac:dyDescent="0.25">
      <c r="A1755" s="22">
        <v>44543</v>
      </c>
      <c r="B1755" s="23">
        <v>32536</v>
      </c>
      <c r="C1755" s="23" t="s">
        <v>718</v>
      </c>
      <c r="D1755" s="23" t="s">
        <v>704</v>
      </c>
      <c r="E1755" s="24">
        <v>128000</v>
      </c>
    </row>
    <row r="1756" spans="1:5" s="5" customFormat="1" x14ac:dyDescent="0.25">
      <c r="A1756" s="22">
        <v>44670</v>
      </c>
      <c r="B1756" s="23">
        <v>33537</v>
      </c>
      <c r="C1756" s="23" t="s">
        <v>718</v>
      </c>
      <c r="D1756" s="23" t="s">
        <v>704</v>
      </c>
      <c r="E1756" s="24">
        <v>52000</v>
      </c>
    </row>
    <row r="1757" spans="1:5" s="9" customFormat="1" x14ac:dyDescent="0.25">
      <c r="A1757" s="22">
        <v>44671</v>
      </c>
      <c r="B1757" s="23">
        <v>33461</v>
      </c>
      <c r="C1757" s="23" t="s">
        <v>718</v>
      </c>
      <c r="D1757" s="23" t="s">
        <v>24</v>
      </c>
      <c r="E1757" s="24">
        <v>119060</v>
      </c>
    </row>
    <row r="1758" spans="1:5" s="9" customFormat="1" x14ac:dyDescent="0.25">
      <c r="A1758" s="22">
        <v>44678</v>
      </c>
      <c r="B1758" s="23">
        <v>33569</v>
      </c>
      <c r="C1758" s="23" t="s">
        <v>718</v>
      </c>
      <c r="D1758" s="23" t="s">
        <v>25</v>
      </c>
      <c r="E1758" s="24">
        <v>73036.100000000006</v>
      </c>
    </row>
    <row r="1759" spans="1:5" s="8" customFormat="1" x14ac:dyDescent="0.25">
      <c r="A1759" s="22">
        <v>44707</v>
      </c>
      <c r="B1759" s="23">
        <v>33655</v>
      </c>
      <c r="C1759" s="23" t="s">
        <v>718</v>
      </c>
      <c r="D1759" s="23" t="s">
        <v>25</v>
      </c>
      <c r="E1759" s="24">
        <v>65600</v>
      </c>
    </row>
    <row r="1760" spans="1:5" s="8" customFormat="1" x14ac:dyDescent="0.25">
      <c r="A1760" s="22">
        <v>44720</v>
      </c>
      <c r="B1760" s="23">
        <v>33798</v>
      </c>
      <c r="C1760" s="23" t="s">
        <v>718</v>
      </c>
      <c r="D1760" s="23" t="s">
        <v>25</v>
      </c>
      <c r="E1760" s="24">
        <v>33000</v>
      </c>
    </row>
    <row r="1761" spans="1:5" s="5" customFormat="1" x14ac:dyDescent="0.25">
      <c r="A1761" s="22">
        <v>44742</v>
      </c>
      <c r="B1761" s="23">
        <v>33996</v>
      </c>
      <c r="C1761" s="23" t="s">
        <v>718</v>
      </c>
      <c r="D1761" s="23" t="s">
        <v>24</v>
      </c>
      <c r="E1761" s="24">
        <v>73012</v>
      </c>
    </row>
    <row r="1762" spans="1:5" s="5" customFormat="1" x14ac:dyDescent="0.25">
      <c r="A1762" s="22">
        <v>44761</v>
      </c>
      <c r="B1762" s="23">
        <v>34077</v>
      </c>
      <c r="C1762" s="23" t="s">
        <v>718</v>
      </c>
      <c r="D1762" s="23" t="s">
        <v>24</v>
      </c>
      <c r="E1762" s="24">
        <v>117250</v>
      </c>
    </row>
    <row r="1763" spans="1:5" s="5" customFormat="1" x14ac:dyDescent="0.25">
      <c r="A1763" s="22">
        <v>44770</v>
      </c>
      <c r="B1763" s="23">
        <v>34112</v>
      </c>
      <c r="C1763" s="23" t="s">
        <v>718</v>
      </c>
      <c r="D1763" s="23" t="s">
        <v>24</v>
      </c>
      <c r="E1763" s="24">
        <v>90050</v>
      </c>
    </row>
    <row r="1764" spans="1:5" s="5" customFormat="1" x14ac:dyDescent="0.25">
      <c r="A1764" s="22">
        <v>44771</v>
      </c>
      <c r="B1764" s="23">
        <v>34139</v>
      </c>
      <c r="C1764" s="23" t="s">
        <v>718</v>
      </c>
      <c r="D1764" s="23" t="s">
        <v>719</v>
      </c>
      <c r="E1764" s="24">
        <v>11100</v>
      </c>
    </row>
    <row r="1765" spans="1:5" s="5" customFormat="1" x14ac:dyDescent="0.25">
      <c r="A1765" s="22">
        <v>44784</v>
      </c>
      <c r="B1765" s="23">
        <v>34210</v>
      </c>
      <c r="C1765" s="23" t="s">
        <v>718</v>
      </c>
      <c r="D1765" s="23" t="s">
        <v>24</v>
      </c>
      <c r="E1765" s="24">
        <v>110295</v>
      </c>
    </row>
    <row r="1766" spans="1:5" s="5" customFormat="1" x14ac:dyDescent="0.25">
      <c r="A1766" s="22">
        <v>44784</v>
      </c>
      <c r="B1766" s="23">
        <v>34211</v>
      </c>
      <c r="C1766" s="23" t="s">
        <v>718</v>
      </c>
      <c r="D1766" s="23" t="s">
        <v>24</v>
      </c>
      <c r="E1766" s="24">
        <v>141325</v>
      </c>
    </row>
    <row r="1767" spans="1:5" s="5" customFormat="1" x14ac:dyDescent="0.25">
      <c r="A1767" s="22">
        <v>43291</v>
      </c>
      <c r="B1767" s="23">
        <v>7</v>
      </c>
      <c r="C1767" s="23" t="s">
        <v>721</v>
      </c>
      <c r="D1767" s="23" t="s">
        <v>722</v>
      </c>
      <c r="E1767" s="24">
        <v>407328.45</v>
      </c>
    </row>
    <row r="1768" spans="1:5" s="5" customFormat="1" x14ac:dyDescent="0.25">
      <c r="A1768" s="22">
        <v>43329</v>
      </c>
      <c r="B1768" s="23">
        <v>11</v>
      </c>
      <c r="C1768" s="23" t="s">
        <v>721</v>
      </c>
      <c r="D1768" s="23" t="s">
        <v>714</v>
      </c>
      <c r="E1768" s="24">
        <v>36580</v>
      </c>
    </row>
    <row r="1769" spans="1:5" s="5" customFormat="1" x14ac:dyDescent="0.25">
      <c r="A1769" s="22">
        <v>43334</v>
      </c>
      <c r="B1769" s="23">
        <v>12</v>
      </c>
      <c r="C1769" s="23" t="s">
        <v>721</v>
      </c>
      <c r="D1769" s="23" t="s">
        <v>714</v>
      </c>
      <c r="E1769" s="24">
        <v>36580</v>
      </c>
    </row>
    <row r="1770" spans="1:5" s="5" customFormat="1" ht="20.25" x14ac:dyDescent="0.3">
      <c r="E1770" s="29">
        <f>SUM(E22:E1769)</f>
        <v>137074322.53000003</v>
      </c>
    </row>
    <row r="1771" spans="1:5" s="5" customFormat="1" x14ac:dyDescent="0.25"/>
    <row r="1772" spans="1:5" s="5" customFormat="1" ht="20.25" x14ac:dyDescent="0.3">
      <c r="A1772" s="105" t="s">
        <v>723</v>
      </c>
      <c r="B1772" s="105"/>
      <c r="C1772" s="106"/>
      <c r="D1772" s="25"/>
      <c r="E1772" s="26">
        <v>59725159.560000002</v>
      </c>
    </row>
    <row r="1773" spans="1:5" s="5" customFormat="1" ht="23.25" x14ac:dyDescent="0.35">
      <c r="A1773"/>
      <c r="B1773"/>
      <c r="C1773"/>
      <c r="D1773"/>
      <c r="E1773" s="27">
        <f>SUM(E1772+E1770)</f>
        <v>196799482.09000003</v>
      </c>
    </row>
    <row r="1774" spans="1:5" s="5" customFormat="1" x14ac:dyDescent="0.25"/>
    <row r="1775" spans="1:5" s="5" customFormat="1" x14ac:dyDescent="0.25"/>
    <row r="1776" spans="1:5" s="5" customFormat="1" x14ac:dyDescent="0.25"/>
    <row r="1777" spans="3:5" s="5" customFormat="1" x14ac:dyDescent="0.25"/>
    <row r="1778" spans="3:5" s="5" customFormat="1" x14ac:dyDescent="0.25"/>
    <row r="1779" spans="3:5" s="5" customFormat="1" x14ac:dyDescent="0.25"/>
    <row r="1780" spans="3:5" s="5" customFormat="1" x14ac:dyDescent="0.25"/>
    <row r="1781" spans="3:5" s="5" customFormat="1" x14ac:dyDescent="0.25"/>
    <row r="1782" spans="3:5" s="5" customFormat="1" x14ac:dyDescent="0.25"/>
    <row r="1783" spans="3:5" s="5" customFormat="1" x14ac:dyDescent="0.25"/>
    <row r="1784" spans="3:5" s="5" customFormat="1" x14ac:dyDescent="0.25"/>
    <row r="1785" spans="3:5" x14ac:dyDescent="0.25">
      <c r="C1785" s="6"/>
      <c r="D1785" s="6"/>
      <c r="E1785" s="6"/>
    </row>
    <row r="1786" spans="3:5" s="5" customFormat="1" x14ac:dyDescent="0.25"/>
    <row r="1787" spans="3:5" s="5" customFormat="1" x14ac:dyDescent="0.25"/>
    <row r="1788" spans="3:5" x14ac:dyDescent="0.25">
      <c r="C1788" s="6"/>
      <c r="D1788" s="6"/>
      <c r="E1788" s="6"/>
    </row>
    <row r="1789" spans="3:5" s="5" customFormat="1" x14ac:dyDescent="0.25"/>
    <row r="1790" spans="3:5" s="5" customFormat="1" x14ac:dyDescent="0.25"/>
    <row r="1791" spans="3:5" s="5" customFormat="1" x14ac:dyDescent="0.25"/>
    <row r="1792" spans="3:5" x14ac:dyDescent="0.25">
      <c r="C1792" s="6"/>
      <c r="D1792" s="6"/>
      <c r="E1792" s="6"/>
    </row>
    <row r="1793" spans="3:5" s="5" customFormat="1" x14ac:dyDescent="0.25"/>
    <row r="1794" spans="3:5" x14ac:dyDescent="0.25">
      <c r="C1794" s="6"/>
      <c r="D1794" s="6"/>
      <c r="E1794" s="6"/>
    </row>
    <row r="1795" spans="3:5" s="5" customFormat="1" x14ac:dyDescent="0.25"/>
    <row r="1796" spans="3:5" s="5" customFormat="1" x14ac:dyDescent="0.25"/>
    <row r="1797" spans="3:5" s="5" customFormat="1" x14ac:dyDescent="0.25"/>
    <row r="1798" spans="3:5" s="5" customFormat="1" x14ac:dyDescent="0.25"/>
    <row r="1799" spans="3:5" s="5" customFormat="1" x14ac:dyDescent="0.25"/>
    <row r="1800" spans="3:5" s="5" customFormat="1" x14ac:dyDescent="0.25"/>
    <row r="1801" spans="3:5" s="5" customFormat="1" x14ac:dyDescent="0.25"/>
    <row r="1802" spans="3:5" s="5" customFormat="1" x14ac:dyDescent="0.25"/>
    <row r="1803" spans="3:5" s="5" customFormat="1" x14ac:dyDescent="0.25"/>
    <row r="1804" spans="3:5" s="5" customFormat="1" x14ac:dyDescent="0.25"/>
    <row r="1805" spans="3:5" s="5" customFormat="1" x14ac:dyDescent="0.25"/>
    <row r="1806" spans="3:5" s="5" customFormat="1" x14ac:dyDescent="0.25"/>
    <row r="1807" spans="3:5" s="5" customFormat="1" x14ac:dyDescent="0.25"/>
    <row r="1808" spans="3:5" s="5" customFormat="1" x14ac:dyDescent="0.25"/>
    <row r="1809" s="5" customFormat="1" x14ac:dyDescent="0.25"/>
    <row r="1810" s="5" customFormat="1" x14ac:dyDescent="0.25"/>
    <row r="1811" s="5" customFormat="1" x14ac:dyDescent="0.25"/>
    <row r="1812" s="5" customFormat="1" x14ac:dyDescent="0.25"/>
    <row r="1813" s="5" customFormat="1" x14ac:dyDescent="0.25"/>
    <row r="1814" s="5" customFormat="1" x14ac:dyDescent="0.25"/>
    <row r="1815" s="5" customFormat="1" x14ac:dyDescent="0.25"/>
    <row r="1816" s="5" customFormat="1" x14ac:dyDescent="0.25"/>
    <row r="1817" s="5" customFormat="1" x14ac:dyDescent="0.25"/>
    <row r="1818" s="5" customFormat="1" x14ac:dyDescent="0.25"/>
    <row r="1819" s="5" customFormat="1" x14ac:dyDescent="0.25"/>
    <row r="1820" s="5" customFormat="1" x14ac:dyDescent="0.25"/>
    <row r="1821" s="5" customFormat="1" x14ac:dyDescent="0.25"/>
    <row r="1822" s="5" customFormat="1" x14ac:dyDescent="0.25"/>
    <row r="1823" s="5" customFormat="1" x14ac:dyDescent="0.25"/>
    <row r="1824" s="8" customFormat="1" x14ac:dyDescent="0.25"/>
    <row r="1825" s="5" customFormat="1" x14ac:dyDescent="0.25"/>
    <row r="1826" s="5" customFormat="1" x14ac:dyDescent="0.25"/>
    <row r="1827" s="8" customFormat="1" x14ac:dyDescent="0.25"/>
    <row r="1828" s="5" customFormat="1" x14ac:dyDescent="0.25"/>
    <row r="1829" s="5" customFormat="1" x14ac:dyDescent="0.25"/>
    <row r="1830" s="5" customFormat="1" x14ac:dyDescent="0.25"/>
    <row r="1831" s="5" customFormat="1" x14ac:dyDescent="0.25"/>
    <row r="1832" s="5" customFormat="1" x14ac:dyDescent="0.25"/>
    <row r="1833" s="5" customFormat="1" x14ac:dyDescent="0.25"/>
    <row r="1834" s="5" customFormat="1" x14ac:dyDescent="0.25"/>
    <row r="1835" s="5" customFormat="1" x14ac:dyDescent="0.25"/>
    <row r="1836" s="5" customFormat="1" x14ac:dyDescent="0.25"/>
    <row r="1837" s="5" customFormat="1" x14ac:dyDescent="0.25"/>
    <row r="1838" s="5" customFormat="1" x14ac:dyDescent="0.25"/>
    <row r="1839" s="5" customFormat="1" x14ac:dyDescent="0.25"/>
    <row r="1840" s="5" customFormat="1" x14ac:dyDescent="0.25"/>
    <row r="1841" s="5" customFormat="1" x14ac:dyDescent="0.25"/>
    <row r="1842" s="5" customFormat="1" x14ac:dyDescent="0.25"/>
    <row r="1843" s="5" customFormat="1" x14ac:dyDescent="0.25"/>
    <row r="1844" s="5" customFormat="1" x14ac:dyDescent="0.25"/>
    <row r="1845" s="5" customFormat="1" x14ac:dyDescent="0.25"/>
    <row r="1846" s="5" customFormat="1" x14ac:dyDescent="0.25"/>
    <row r="1847" s="5" customFormat="1" x14ac:dyDescent="0.25"/>
    <row r="1848" s="5" customFormat="1" x14ac:dyDescent="0.25"/>
    <row r="1849" s="5" customFormat="1" x14ac:dyDescent="0.25"/>
    <row r="1850" s="5" customFormat="1" x14ac:dyDescent="0.25"/>
    <row r="1851" s="5" customFormat="1" x14ac:dyDescent="0.25"/>
    <row r="1852" s="5" customFormat="1" x14ac:dyDescent="0.25"/>
    <row r="1853" s="5" customFormat="1" x14ac:dyDescent="0.25"/>
    <row r="1854" s="5" customFormat="1" x14ac:dyDescent="0.25"/>
    <row r="1855" s="5" customFormat="1" x14ac:dyDescent="0.25"/>
    <row r="1856" s="5" customFormat="1" x14ac:dyDescent="0.25"/>
    <row r="1857" spans="3:5" s="5" customFormat="1" x14ac:dyDescent="0.25"/>
    <row r="1858" spans="3:5" s="5" customFormat="1" x14ac:dyDescent="0.25"/>
    <row r="1859" spans="3:5" s="5" customFormat="1" x14ac:dyDescent="0.25"/>
    <row r="1860" spans="3:5" s="5" customFormat="1" x14ac:dyDescent="0.25"/>
    <row r="1861" spans="3:5" s="5" customFormat="1" x14ac:dyDescent="0.25"/>
    <row r="1862" spans="3:5" s="5" customFormat="1" x14ac:dyDescent="0.25"/>
    <row r="1863" spans="3:5" s="5" customFormat="1" x14ac:dyDescent="0.25"/>
    <row r="1864" spans="3:5" s="5" customFormat="1" x14ac:dyDescent="0.25"/>
    <row r="1865" spans="3:5" s="5" customFormat="1" x14ac:dyDescent="0.25"/>
    <row r="1866" spans="3:5" s="5" customFormat="1" x14ac:dyDescent="0.25"/>
    <row r="1867" spans="3:5" s="5" customFormat="1" x14ac:dyDescent="0.25"/>
    <row r="1868" spans="3:5" s="5" customFormat="1" x14ac:dyDescent="0.25"/>
    <row r="1869" spans="3:5" s="5" customFormat="1" x14ac:dyDescent="0.25"/>
    <row r="1870" spans="3:5" x14ac:dyDescent="0.25">
      <c r="C1870" s="6"/>
      <c r="D1870" s="6"/>
      <c r="E1870" s="6"/>
    </row>
    <row r="1871" spans="3:5" s="5" customFormat="1" x14ac:dyDescent="0.25"/>
    <row r="1872" spans="3:5" s="5" customFormat="1" x14ac:dyDescent="0.25"/>
    <row r="1873" s="5" customFormat="1" x14ac:dyDescent="0.25"/>
    <row r="1874" s="5" customFormat="1" x14ac:dyDescent="0.25"/>
    <row r="1875" s="5" customFormat="1" x14ac:dyDescent="0.25"/>
    <row r="1876" s="5" customFormat="1" x14ac:dyDescent="0.25"/>
    <row r="1877" s="5" customFormat="1" x14ac:dyDescent="0.25"/>
    <row r="1878" s="5" customFormat="1" x14ac:dyDescent="0.25"/>
    <row r="1879" s="5" customFormat="1" x14ac:dyDescent="0.25"/>
    <row r="1880" s="5" customFormat="1" x14ac:dyDescent="0.25"/>
    <row r="1881" s="5" customFormat="1" x14ac:dyDescent="0.25"/>
    <row r="1882" s="5" customFormat="1" x14ac:dyDescent="0.25"/>
    <row r="1883" s="5" customFormat="1" x14ac:dyDescent="0.25"/>
    <row r="1884" s="5" customFormat="1" x14ac:dyDescent="0.25"/>
    <row r="1885" s="5" customFormat="1" x14ac:dyDescent="0.25"/>
    <row r="1886" s="5" customFormat="1" x14ac:dyDescent="0.25"/>
    <row r="1887" s="5" customFormat="1" x14ac:dyDescent="0.25"/>
    <row r="1888" s="5" customFormat="1" x14ac:dyDescent="0.25"/>
    <row r="1889" s="5" customFormat="1" x14ac:dyDescent="0.25"/>
    <row r="1890" s="5" customFormat="1" x14ac:dyDescent="0.25"/>
    <row r="1891" s="5" customFormat="1" x14ac:dyDescent="0.25"/>
    <row r="1892" s="5" customFormat="1" x14ac:dyDescent="0.25"/>
    <row r="1893" s="5" customFormat="1" x14ac:dyDescent="0.25"/>
    <row r="1894" s="5" customFormat="1" x14ac:dyDescent="0.25"/>
    <row r="1895" s="5" customFormat="1" x14ac:dyDescent="0.25"/>
    <row r="1896" s="5" customFormat="1" x14ac:dyDescent="0.25"/>
    <row r="1897" s="5" customFormat="1" x14ac:dyDescent="0.25"/>
    <row r="1898" s="5" customFormat="1" x14ac:dyDescent="0.25"/>
    <row r="1899" s="5" customFormat="1" x14ac:dyDescent="0.25"/>
    <row r="1900" s="5" customFormat="1" x14ac:dyDescent="0.25"/>
    <row r="1901" s="5" customFormat="1" x14ac:dyDescent="0.25"/>
    <row r="1902" s="5" customFormat="1" x14ac:dyDescent="0.25"/>
    <row r="1903" s="5" customFormat="1" x14ac:dyDescent="0.25"/>
    <row r="1904" s="5" customFormat="1" x14ac:dyDescent="0.25"/>
    <row r="1905" spans="3:5" s="5" customFormat="1" x14ac:dyDescent="0.25"/>
    <row r="1906" spans="3:5" s="5" customFormat="1" x14ac:dyDescent="0.25"/>
    <row r="1907" spans="3:5" x14ac:dyDescent="0.25">
      <c r="C1907" s="6"/>
      <c r="D1907" s="6"/>
      <c r="E1907" s="6"/>
    </row>
    <row r="1908" spans="3:5" s="5" customFormat="1" x14ac:dyDescent="0.25"/>
    <row r="1909" spans="3:5" s="5" customFormat="1" x14ac:dyDescent="0.25"/>
    <row r="1910" spans="3:5" s="5" customFormat="1" x14ac:dyDescent="0.25"/>
    <row r="1911" spans="3:5" s="5" customFormat="1" x14ac:dyDescent="0.25"/>
    <row r="1912" spans="3:5" s="5" customFormat="1" x14ac:dyDescent="0.25"/>
    <row r="1913" spans="3:5" s="5" customFormat="1" x14ac:dyDescent="0.25"/>
    <row r="1914" spans="3:5" s="5" customFormat="1" x14ac:dyDescent="0.25"/>
    <row r="1915" spans="3:5" s="5" customFormat="1" x14ac:dyDescent="0.25"/>
    <row r="1916" spans="3:5" s="5" customFormat="1" x14ac:dyDescent="0.25"/>
    <row r="1917" spans="3:5" s="5" customFormat="1" x14ac:dyDescent="0.25"/>
    <row r="1918" spans="3:5" s="5" customFormat="1" x14ac:dyDescent="0.25"/>
    <row r="1919" spans="3:5" s="5" customFormat="1" x14ac:dyDescent="0.25"/>
    <row r="1920" spans="3:5" s="5" customFormat="1" x14ac:dyDescent="0.25"/>
    <row r="1921" s="5" customFormat="1" x14ac:dyDescent="0.25"/>
    <row r="1922" s="5" customFormat="1" x14ac:dyDescent="0.25"/>
    <row r="1923" s="5" customFormat="1" x14ac:dyDescent="0.25"/>
    <row r="1924" s="5" customFormat="1" x14ac:dyDescent="0.25"/>
    <row r="1925" s="5" customFormat="1" x14ac:dyDescent="0.25"/>
    <row r="1926" s="7" customFormat="1" x14ac:dyDescent="0.25"/>
    <row r="1927" s="5" customFormat="1" x14ac:dyDescent="0.25"/>
    <row r="1928" s="5" customFormat="1" x14ac:dyDescent="0.25"/>
    <row r="1929" s="5" customFormat="1" x14ac:dyDescent="0.25"/>
    <row r="1930" s="5" customFormat="1" x14ac:dyDescent="0.25"/>
    <row r="1931" s="5" customFormat="1" x14ac:dyDescent="0.25"/>
    <row r="1932" s="5" customFormat="1" x14ac:dyDescent="0.25"/>
    <row r="1933" s="5" customFormat="1" x14ac:dyDescent="0.25"/>
    <row r="1934" s="5" customFormat="1" x14ac:dyDescent="0.25"/>
    <row r="1935" s="5" customFormat="1" x14ac:dyDescent="0.25"/>
    <row r="1936" s="5" customFormat="1" x14ac:dyDescent="0.25"/>
    <row r="1937" s="5" customFormat="1" x14ac:dyDescent="0.25"/>
    <row r="1938" s="5" customFormat="1" x14ac:dyDescent="0.25"/>
    <row r="1939" s="5" customFormat="1" x14ac:dyDescent="0.25"/>
    <row r="1940" s="5" customFormat="1" x14ac:dyDescent="0.25"/>
    <row r="1941" s="5" customFormat="1" x14ac:dyDescent="0.25"/>
    <row r="1942" s="5" customFormat="1" x14ac:dyDescent="0.25"/>
    <row r="1943" s="5" customFormat="1" x14ac:dyDescent="0.25"/>
    <row r="1944" s="5" customFormat="1" x14ac:dyDescent="0.25"/>
    <row r="1945" s="5" customFormat="1" x14ac:dyDescent="0.25"/>
    <row r="1946" s="5" customFormat="1" x14ac:dyDescent="0.25"/>
    <row r="1947" s="5" customFormat="1" x14ac:dyDescent="0.25"/>
    <row r="1948" s="5" customFormat="1" x14ac:dyDescent="0.25"/>
    <row r="1949" s="5" customFormat="1" x14ac:dyDescent="0.25"/>
    <row r="1950" s="5" customFormat="1" x14ac:dyDescent="0.25"/>
    <row r="1951" s="5" customFormat="1" x14ac:dyDescent="0.25"/>
    <row r="1952" s="5" customFormat="1" x14ac:dyDescent="0.25"/>
    <row r="1953" s="5" customFormat="1" x14ac:dyDescent="0.25"/>
    <row r="1954" s="5" customFormat="1" x14ac:dyDescent="0.25"/>
    <row r="1955" s="5" customFormat="1" x14ac:dyDescent="0.25"/>
    <row r="1956" s="5" customFormat="1" x14ac:dyDescent="0.25"/>
    <row r="1957" s="5" customFormat="1" x14ac:dyDescent="0.25"/>
    <row r="1958" s="5" customFormat="1" x14ac:dyDescent="0.25"/>
    <row r="1959" s="5" customFormat="1" x14ac:dyDescent="0.25"/>
    <row r="1960" s="5" customFormat="1" x14ac:dyDescent="0.25"/>
    <row r="1961" s="5" customFormat="1" x14ac:dyDescent="0.25"/>
    <row r="1962" s="5" customFormat="1" x14ac:dyDescent="0.25"/>
    <row r="1963" s="5" customFormat="1" x14ac:dyDescent="0.25"/>
    <row r="1964" s="5" customFormat="1" x14ac:dyDescent="0.25"/>
    <row r="1965" s="5" customFormat="1" x14ac:dyDescent="0.25"/>
    <row r="1966" s="5" customFormat="1" x14ac:dyDescent="0.25"/>
    <row r="1967" s="5" customFormat="1" x14ac:dyDescent="0.25"/>
    <row r="1968" s="5" customFormat="1" x14ac:dyDescent="0.25"/>
    <row r="1969" s="5" customFormat="1" x14ac:dyDescent="0.25"/>
    <row r="1970" s="5" customFormat="1" x14ac:dyDescent="0.25"/>
    <row r="1971" s="5" customFormat="1" x14ac:dyDescent="0.25"/>
    <row r="1972" s="5" customFormat="1" x14ac:dyDescent="0.25"/>
    <row r="1973" s="5" customFormat="1" x14ac:dyDescent="0.25"/>
    <row r="1974" s="5" customFormat="1" x14ac:dyDescent="0.25"/>
    <row r="1975" s="5" customFormat="1" x14ac:dyDescent="0.25"/>
    <row r="1976" s="5" customFormat="1" x14ac:dyDescent="0.25"/>
    <row r="1977" s="5" customFormat="1" x14ac:dyDescent="0.25"/>
    <row r="1978" s="5" customFormat="1" x14ac:dyDescent="0.25"/>
    <row r="1979" s="5" customFormat="1" x14ac:dyDescent="0.25"/>
    <row r="1980" s="5" customFormat="1" x14ac:dyDescent="0.25"/>
    <row r="1981" s="5" customFormat="1" x14ac:dyDescent="0.25"/>
    <row r="1982" s="5" customFormat="1" x14ac:dyDescent="0.25"/>
    <row r="1983" s="9" customFormat="1" x14ac:dyDescent="0.25"/>
    <row r="1984" s="9" customFormat="1" x14ac:dyDescent="0.25"/>
    <row r="1985" s="9" customFormat="1" x14ac:dyDescent="0.25"/>
    <row r="1986" s="9" customFormat="1" x14ac:dyDescent="0.25"/>
    <row r="1987" s="9" customFormat="1" x14ac:dyDescent="0.25"/>
    <row r="1988" s="9" customFormat="1" x14ac:dyDescent="0.25"/>
    <row r="1989" s="5" customFormat="1" x14ac:dyDescent="0.25"/>
    <row r="1990" s="9" customFormat="1" x14ac:dyDescent="0.25"/>
    <row r="1991" s="9" customFormat="1" x14ac:dyDescent="0.25"/>
    <row r="1992" s="9" customFormat="1" x14ac:dyDescent="0.25"/>
    <row r="1993" s="9" customFormat="1" x14ac:dyDescent="0.25"/>
    <row r="1994" s="5" customFormat="1" x14ac:dyDescent="0.25"/>
    <row r="1995" s="9" customFormat="1" x14ac:dyDescent="0.25"/>
    <row r="1996" s="9" customFormat="1" x14ac:dyDescent="0.25"/>
    <row r="1997" s="9" customFormat="1" x14ac:dyDescent="0.25"/>
    <row r="1998" s="5" customFormat="1" x14ac:dyDescent="0.25"/>
    <row r="1999" s="9" customFormat="1" x14ac:dyDescent="0.25"/>
    <row r="2000" s="9" customFormat="1" x14ac:dyDescent="0.25"/>
    <row r="2001" s="9" customFormat="1" x14ac:dyDescent="0.25"/>
    <row r="2002" s="9" customFormat="1" x14ac:dyDescent="0.25"/>
    <row r="2003" s="9" customFormat="1" x14ac:dyDescent="0.25"/>
    <row r="2004" s="5" customFormat="1" x14ac:dyDescent="0.25"/>
    <row r="2005" s="9" customFormat="1" x14ac:dyDescent="0.25"/>
    <row r="2006" s="9" customFormat="1" x14ac:dyDescent="0.25"/>
    <row r="2007" s="5" customFormat="1" x14ac:dyDescent="0.25"/>
    <row r="2008" s="9" customFormat="1" x14ac:dyDescent="0.25"/>
    <row r="2009" s="9" customFormat="1" x14ac:dyDescent="0.25"/>
    <row r="2010" s="9" customFormat="1" x14ac:dyDescent="0.25"/>
    <row r="2011" s="9" customFormat="1" x14ac:dyDescent="0.25"/>
    <row r="2012" s="9" customFormat="1" x14ac:dyDescent="0.25"/>
    <row r="2013" s="9" customFormat="1" x14ac:dyDescent="0.25"/>
    <row r="2014" s="9" customFormat="1" x14ac:dyDescent="0.25"/>
    <row r="2015" s="5" customFormat="1" x14ac:dyDescent="0.25"/>
    <row r="2016" s="9" customFormat="1" x14ac:dyDescent="0.25"/>
    <row r="2017" spans="3:5" s="5" customFormat="1" x14ac:dyDescent="0.25"/>
    <row r="2018" spans="3:5" s="8" customFormat="1" x14ac:dyDescent="0.25"/>
    <row r="2019" spans="3:5" s="5" customFormat="1" x14ac:dyDescent="0.25"/>
    <row r="2020" spans="3:5" s="5" customFormat="1" x14ac:dyDescent="0.25"/>
    <row r="2021" spans="3:5" s="5" customFormat="1" x14ac:dyDescent="0.25"/>
    <row r="2022" spans="3:5" s="5" customFormat="1" x14ac:dyDescent="0.25"/>
    <row r="2023" spans="3:5" s="5" customFormat="1" x14ac:dyDescent="0.25"/>
    <row r="2024" spans="3:5" s="5" customFormat="1" x14ac:dyDescent="0.25"/>
    <row r="2025" spans="3:5" s="5" customFormat="1" x14ac:dyDescent="0.25"/>
    <row r="2026" spans="3:5" s="5" customFormat="1" x14ac:dyDescent="0.25"/>
    <row r="2027" spans="3:5" s="5" customFormat="1" x14ac:dyDescent="0.25"/>
    <row r="2028" spans="3:5" s="5" customFormat="1" x14ac:dyDescent="0.25"/>
    <row r="2029" spans="3:5" s="5" customFormat="1" x14ac:dyDescent="0.25"/>
    <row r="2030" spans="3:5" s="5" customFormat="1" x14ac:dyDescent="0.25"/>
    <row r="2031" spans="3:5" s="5" customFormat="1" x14ac:dyDescent="0.25"/>
    <row r="2032" spans="3:5" x14ac:dyDescent="0.25">
      <c r="C2032" s="6"/>
      <c r="D2032" s="6"/>
      <c r="E2032" s="6"/>
    </row>
    <row r="2033" spans="3:5" x14ac:dyDescent="0.25">
      <c r="C2033" s="6"/>
      <c r="D2033" s="6"/>
      <c r="E2033" s="6"/>
    </row>
    <row r="2034" spans="3:5" x14ac:dyDescent="0.25">
      <c r="C2034" s="6"/>
      <c r="D2034" s="6"/>
      <c r="E2034" s="6"/>
    </row>
    <row r="2035" spans="3:5" x14ac:dyDescent="0.25">
      <c r="C2035" s="6"/>
      <c r="D2035" s="6"/>
      <c r="E2035" s="6"/>
    </row>
    <row r="2036" spans="3:5" x14ac:dyDescent="0.25">
      <c r="C2036" s="6"/>
      <c r="D2036" s="6"/>
      <c r="E2036" s="6"/>
    </row>
    <row r="2037" spans="3:5" x14ac:dyDescent="0.25">
      <c r="C2037" s="6"/>
      <c r="D2037" s="6"/>
      <c r="E2037" s="6"/>
    </row>
    <row r="2038" spans="3:5" x14ac:dyDescent="0.25">
      <c r="C2038" s="6"/>
      <c r="D2038" s="6"/>
      <c r="E2038" s="6"/>
    </row>
    <row r="2039" spans="3:5" x14ac:dyDescent="0.25">
      <c r="C2039" s="6"/>
      <c r="D2039" s="6"/>
      <c r="E2039" s="6"/>
    </row>
    <row r="2040" spans="3:5" s="5" customFormat="1" x14ac:dyDescent="0.25"/>
    <row r="2041" spans="3:5" s="5" customFormat="1" x14ac:dyDescent="0.25"/>
    <row r="2042" spans="3:5" s="5" customFormat="1" x14ac:dyDescent="0.25"/>
    <row r="2043" spans="3:5" s="5" customFormat="1" x14ac:dyDescent="0.25"/>
    <row r="2044" spans="3:5" s="5" customFormat="1" x14ac:dyDescent="0.25"/>
    <row r="2045" spans="3:5" s="5" customFormat="1" x14ac:dyDescent="0.25"/>
    <row r="2046" spans="3:5" s="5" customFormat="1" x14ac:dyDescent="0.25"/>
    <row r="2047" spans="3:5" s="5" customFormat="1" x14ac:dyDescent="0.25"/>
    <row r="2048" spans="3:5" s="5" customFormat="1" x14ac:dyDescent="0.25"/>
    <row r="2049" spans="3:5" s="5" customFormat="1" x14ac:dyDescent="0.25"/>
    <row r="2050" spans="3:5" s="5" customFormat="1" x14ac:dyDescent="0.25"/>
    <row r="2051" spans="3:5" s="5" customFormat="1" x14ac:dyDescent="0.25"/>
    <row r="2052" spans="3:5" s="5" customFormat="1" x14ac:dyDescent="0.25"/>
    <row r="2053" spans="3:5" s="5" customFormat="1" x14ac:dyDescent="0.25"/>
    <row r="2054" spans="3:5" s="5" customFormat="1" x14ac:dyDescent="0.25"/>
    <row r="2055" spans="3:5" s="5" customFormat="1" x14ac:dyDescent="0.25"/>
    <row r="2056" spans="3:5" s="5" customFormat="1" x14ac:dyDescent="0.25"/>
    <row r="2057" spans="3:5" s="5" customFormat="1" x14ac:dyDescent="0.25"/>
    <row r="2058" spans="3:5" x14ac:dyDescent="0.25">
      <c r="C2058" s="6"/>
      <c r="D2058" s="6"/>
      <c r="E2058" s="6"/>
    </row>
    <row r="2059" spans="3:5" s="5" customFormat="1" x14ac:dyDescent="0.25"/>
    <row r="2060" spans="3:5" s="5" customFormat="1" x14ac:dyDescent="0.25"/>
    <row r="2061" spans="3:5" x14ac:dyDescent="0.25">
      <c r="C2061" s="6"/>
      <c r="D2061" s="6"/>
      <c r="E2061" s="6"/>
    </row>
    <row r="2062" spans="3:5" s="5" customFormat="1" x14ac:dyDescent="0.25"/>
    <row r="2063" spans="3:5" s="5" customFormat="1" x14ac:dyDescent="0.25"/>
    <row r="2064" spans="3:5" s="5" customFormat="1" x14ac:dyDescent="0.25"/>
    <row r="2065" spans="3:5" s="5" customFormat="1" x14ac:dyDescent="0.25"/>
    <row r="2066" spans="3:5" s="5" customFormat="1" x14ac:dyDescent="0.25"/>
    <row r="2067" spans="3:5" x14ac:dyDescent="0.25">
      <c r="C2067" s="6"/>
      <c r="D2067" s="6"/>
      <c r="E2067" s="6"/>
    </row>
    <row r="2068" spans="3:5" s="5" customFormat="1" x14ac:dyDescent="0.25"/>
    <row r="2069" spans="3:5" x14ac:dyDescent="0.25">
      <c r="C2069" s="6"/>
      <c r="D2069" s="6"/>
      <c r="E2069" s="6"/>
    </row>
    <row r="2070" spans="3:5" s="5" customFormat="1" x14ac:dyDescent="0.25"/>
    <row r="2071" spans="3:5" x14ac:dyDescent="0.25">
      <c r="C2071" s="6"/>
      <c r="D2071" s="6"/>
      <c r="E2071" s="6"/>
    </row>
    <row r="2072" spans="3:5" s="5" customFormat="1" x14ac:dyDescent="0.25"/>
    <row r="2073" spans="3:5" s="5" customFormat="1" x14ac:dyDescent="0.25"/>
    <row r="2074" spans="3:5" s="5" customFormat="1" x14ac:dyDescent="0.25"/>
    <row r="2075" spans="3:5" x14ac:dyDescent="0.25">
      <c r="C2075" s="6"/>
      <c r="D2075" s="6"/>
      <c r="E2075" s="6"/>
    </row>
    <row r="2076" spans="3:5" s="5" customFormat="1" x14ac:dyDescent="0.25"/>
    <row r="2077" spans="3:5" x14ac:dyDescent="0.25">
      <c r="C2077" s="6"/>
      <c r="D2077" s="6"/>
      <c r="E2077" s="6"/>
    </row>
    <row r="2078" spans="3:5" s="5" customFormat="1" x14ac:dyDescent="0.25"/>
    <row r="2079" spans="3:5" s="5" customFormat="1" x14ac:dyDescent="0.25"/>
    <row r="2080" spans="3:5" s="5" customFormat="1" x14ac:dyDescent="0.25"/>
    <row r="2081" spans="3:5" x14ac:dyDescent="0.25">
      <c r="C2081" s="6"/>
      <c r="D2081" s="6"/>
      <c r="E2081" s="6"/>
    </row>
    <row r="2082" spans="3:5" x14ac:dyDescent="0.25">
      <c r="C2082" s="6"/>
      <c r="D2082" s="6"/>
      <c r="E2082" s="6"/>
    </row>
    <row r="2083" spans="3:5" s="5" customFormat="1" x14ac:dyDescent="0.25"/>
    <row r="2084" spans="3:5" s="5" customFormat="1" x14ac:dyDescent="0.25"/>
    <row r="2085" spans="3:5" s="5" customFormat="1" x14ac:dyDescent="0.25"/>
    <row r="2086" spans="3:5" x14ac:dyDescent="0.25">
      <c r="C2086" s="6"/>
      <c r="D2086" s="6"/>
      <c r="E2086" s="6"/>
    </row>
    <row r="2087" spans="3:5" s="5" customFormat="1" x14ac:dyDescent="0.25"/>
    <row r="2088" spans="3:5" s="5" customFormat="1" x14ac:dyDescent="0.25"/>
    <row r="2089" spans="3:5" s="5" customFormat="1" x14ac:dyDescent="0.25"/>
    <row r="2090" spans="3:5" s="5" customFormat="1" x14ac:dyDescent="0.25"/>
    <row r="2091" spans="3:5" s="5" customFormat="1" x14ac:dyDescent="0.25"/>
    <row r="2092" spans="3:5" s="5" customFormat="1" x14ac:dyDescent="0.25"/>
    <row r="2093" spans="3:5" s="5" customFormat="1" x14ac:dyDescent="0.25"/>
    <row r="2094" spans="3:5" s="5" customFormat="1" x14ac:dyDescent="0.25"/>
    <row r="2095" spans="3:5" s="5" customFormat="1" x14ac:dyDescent="0.25"/>
    <row r="2096" spans="3:5" s="5" customFormat="1" x14ac:dyDescent="0.25"/>
    <row r="2097" s="5" customFormat="1" x14ac:dyDescent="0.25"/>
    <row r="2098" s="5" customFormat="1" x14ac:dyDescent="0.25"/>
    <row r="2099" s="5" customFormat="1" x14ac:dyDescent="0.25"/>
    <row r="2100" s="5" customFormat="1" x14ac:dyDescent="0.25"/>
    <row r="2101" s="5" customFormat="1" x14ac:dyDescent="0.25"/>
    <row r="2102" s="5" customFormat="1" x14ac:dyDescent="0.25"/>
    <row r="2103" s="5" customFormat="1" x14ac:dyDescent="0.25"/>
    <row r="2104" s="5" customFormat="1" x14ac:dyDescent="0.25"/>
    <row r="2105" s="5" customFormat="1" x14ac:dyDescent="0.25"/>
    <row r="2106" s="5" customFormat="1" x14ac:dyDescent="0.25"/>
    <row r="2107" s="5" customFormat="1" x14ac:dyDescent="0.25"/>
    <row r="2108" s="5" customFormat="1" x14ac:dyDescent="0.25"/>
    <row r="2109" s="5" customFormat="1" x14ac:dyDescent="0.25"/>
    <row r="2110" s="5" customFormat="1" x14ac:dyDescent="0.25"/>
    <row r="2111" s="5" customFormat="1" x14ac:dyDescent="0.25"/>
    <row r="2112" s="5" customFormat="1" x14ac:dyDescent="0.25"/>
    <row r="2113" s="5" customFormat="1" x14ac:dyDescent="0.25"/>
    <row r="2114" s="5" customFormat="1" x14ac:dyDescent="0.25"/>
    <row r="2115" s="5" customFormat="1" x14ac:dyDescent="0.25"/>
    <row r="2116" s="5" customFormat="1" x14ac:dyDescent="0.25"/>
    <row r="2117" s="5" customFormat="1" x14ac:dyDescent="0.25"/>
    <row r="2118" s="5" customFormat="1" x14ac:dyDescent="0.25"/>
    <row r="2119" s="5" customFormat="1" x14ac:dyDescent="0.25"/>
    <row r="2120" s="5" customFormat="1" x14ac:dyDescent="0.25"/>
    <row r="2121" s="5" customFormat="1" x14ac:dyDescent="0.25"/>
    <row r="2122" s="5" customFormat="1" x14ac:dyDescent="0.25"/>
    <row r="2123" s="5" customFormat="1" x14ac:dyDescent="0.25"/>
    <row r="2124" s="5" customFormat="1" x14ac:dyDescent="0.25"/>
    <row r="2125" s="5" customFormat="1" x14ac:dyDescent="0.25"/>
    <row r="2126" s="5" customFormat="1" x14ac:dyDescent="0.25"/>
    <row r="2127" s="5" customFormat="1" x14ac:dyDescent="0.25"/>
    <row r="2128" s="5" customFormat="1" x14ac:dyDescent="0.25"/>
    <row r="2129" spans="3:5" s="5" customFormat="1" x14ac:dyDescent="0.25"/>
    <row r="2130" spans="3:5" s="5" customFormat="1" x14ac:dyDescent="0.25"/>
    <row r="2131" spans="3:5" s="5" customFormat="1" x14ac:dyDescent="0.25"/>
    <row r="2132" spans="3:5" s="5" customFormat="1" x14ac:dyDescent="0.25"/>
    <row r="2133" spans="3:5" s="5" customFormat="1" x14ac:dyDescent="0.25"/>
    <row r="2134" spans="3:5" s="5" customFormat="1" x14ac:dyDescent="0.25"/>
    <row r="2135" spans="3:5" s="5" customFormat="1" x14ac:dyDescent="0.25"/>
    <row r="2136" spans="3:5" s="5" customFormat="1" x14ac:dyDescent="0.25"/>
    <row r="2137" spans="3:5" x14ac:dyDescent="0.25">
      <c r="C2137" s="6"/>
      <c r="D2137" s="6"/>
      <c r="E2137" s="6"/>
    </row>
    <row r="2138" spans="3:5" s="5" customFormat="1" x14ac:dyDescent="0.25"/>
    <row r="2139" spans="3:5" s="5" customFormat="1" x14ac:dyDescent="0.25"/>
    <row r="2140" spans="3:5" s="5" customFormat="1" x14ac:dyDescent="0.25"/>
    <row r="2141" spans="3:5" s="5" customFormat="1" x14ac:dyDescent="0.25"/>
    <row r="2142" spans="3:5" s="5" customFormat="1" x14ac:dyDescent="0.25"/>
    <row r="2143" spans="3:5" s="5" customFormat="1" x14ac:dyDescent="0.25"/>
    <row r="2144" spans="3:5" s="5" customFormat="1" x14ac:dyDescent="0.25"/>
    <row r="2145" s="5" customFormat="1" x14ac:dyDescent="0.25"/>
    <row r="2146" s="5" customFormat="1" x14ac:dyDescent="0.25"/>
    <row r="2147" s="5" customFormat="1" x14ac:dyDescent="0.25"/>
    <row r="2148" s="5" customFormat="1" x14ac:dyDescent="0.25"/>
    <row r="2149" s="5" customFormat="1" x14ac:dyDescent="0.25"/>
    <row r="2150" s="5" customFormat="1" x14ac:dyDescent="0.25"/>
    <row r="2151" s="5" customFormat="1" x14ac:dyDescent="0.25"/>
    <row r="2152" s="5" customFormat="1" x14ac:dyDescent="0.25"/>
    <row r="2153" s="5" customFormat="1" x14ac:dyDescent="0.25"/>
    <row r="2154" s="5" customFormat="1" x14ac:dyDescent="0.25"/>
    <row r="2155" s="5" customFormat="1" x14ac:dyDescent="0.25"/>
    <row r="2156" s="5" customFormat="1" x14ac:dyDescent="0.25"/>
    <row r="2157" s="5" customFormat="1" x14ac:dyDescent="0.25"/>
    <row r="2158" s="5" customFormat="1" x14ac:dyDescent="0.25"/>
    <row r="2159" s="5" customFormat="1" x14ac:dyDescent="0.25"/>
    <row r="2160" s="5" customFormat="1" x14ac:dyDescent="0.25"/>
    <row r="2161" s="5" customFormat="1" x14ac:dyDescent="0.25"/>
    <row r="2162" s="5" customFormat="1" x14ac:dyDescent="0.25"/>
    <row r="2163" s="5" customFormat="1" x14ac:dyDescent="0.25"/>
    <row r="2164" s="5" customFormat="1" x14ac:dyDescent="0.25"/>
    <row r="2165" s="5" customFormat="1" x14ac:dyDescent="0.25"/>
    <row r="2166" s="5" customFormat="1" x14ac:dyDescent="0.25"/>
    <row r="2167" s="5" customFormat="1" x14ac:dyDescent="0.25"/>
    <row r="2168" s="5" customFormat="1" x14ac:dyDescent="0.25"/>
    <row r="2169" s="5" customFormat="1" x14ac:dyDescent="0.25"/>
    <row r="2170" s="5" customFormat="1" x14ac:dyDescent="0.25"/>
    <row r="2171" s="5" customFormat="1" x14ac:dyDescent="0.25"/>
    <row r="2172" s="5" customFormat="1" x14ac:dyDescent="0.25"/>
    <row r="2173" s="5" customFormat="1" x14ac:dyDescent="0.25"/>
    <row r="2174" s="5" customFormat="1" x14ac:dyDescent="0.25"/>
    <row r="2175" s="5" customFormat="1" x14ac:dyDescent="0.25"/>
    <row r="2176" s="5" customFormat="1" x14ac:dyDescent="0.25"/>
    <row r="2177" s="5" customFormat="1" x14ac:dyDescent="0.25"/>
    <row r="2178" s="5" customFormat="1" x14ac:dyDescent="0.25"/>
    <row r="2179" s="5" customFormat="1" x14ac:dyDescent="0.25"/>
    <row r="2180" s="5" customFormat="1" x14ac:dyDescent="0.25"/>
    <row r="2181" s="5" customFormat="1" x14ac:dyDescent="0.25"/>
    <row r="2182" s="5" customFormat="1" x14ac:dyDescent="0.25"/>
    <row r="2183" s="5" customFormat="1" x14ac:dyDescent="0.25"/>
    <row r="2184" s="5" customFormat="1" x14ac:dyDescent="0.25"/>
    <row r="2185" s="5" customFormat="1" x14ac:dyDescent="0.25"/>
    <row r="2186" s="5" customFormat="1" x14ac:dyDescent="0.25"/>
    <row r="2187" s="5" customFormat="1" x14ac:dyDescent="0.25"/>
    <row r="2188" s="5" customFormat="1" x14ac:dyDescent="0.25"/>
    <row r="2189" s="5" customFormat="1" x14ac:dyDescent="0.25"/>
    <row r="2190" s="5" customFormat="1" x14ac:dyDescent="0.25"/>
    <row r="2191" s="5" customFormat="1" x14ac:dyDescent="0.25"/>
    <row r="2192" s="5" customFormat="1" x14ac:dyDescent="0.25"/>
    <row r="2193" s="5" customFormat="1" x14ac:dyDescent="0.25"/>
    <row r="2194" s="5" customFormat="1" x14ac:dyDescent="0.25"/>
    <row r="2195" s="5" customFormat="1" x14ac:dyDescent="0.25"/>
    <row r="2196" s="5" customFormat="1" x14ac:dyDescent="0.25"/>
    <row r="2197" s="5" customFormat="1" x14ac:dyDescent="0.25"/>
    <row r="2198" s="5" customFormat="1" x14ac:dyDescent="0.25"/>
    <row r="2199" s="5" customFormat="1" x14ac:dyDescent="0.25"/>
    <row r="2200" s="5" customFormat="1" x14ac:dyDescent="0.25"/>
    <row r="2201" s="5" customFormat="1" x14ac:dyDescent="0.25"/>
    <row r="2202" s="5" customFormat="1" x14ac:dyDescent="0.25"/>
    <row r="2203" s="5" customFormat="1" x14ac:dyDescent="0.25"/>
    <row r="2204" s="5" customFormat="1" x14ac:dyDescent="0.25"/>
    <row r="2205" s="5" customFormat="1" x14ac:dyDescent="0.25"/>
    <row r="2206" s="5" customFormat="1" x14ac:dyDescent="0.25"/>
    <row r="2207" s="5" customFormat="1" x14ac:dyDescent="0.25"/>
    <row r="2208" s="5" customFormat="1" x14ac:dyDescent="0.25"/>
    <row r="2209" spans="3:5" s="5" customFormat="1" x14ac:dyDescent="0.25"/>
    <row r="2210" spans="3:5" s="5" customFormat="1" x14ac:dyDescent="0.25"/>
    <row r="2211" spans="3:5" s="5" customFormat="1" x14ac:dyDescent="0.25"/>
    <row r="2212" spans="3:5" s="5" customFormat="1" x14ac:dyDescent="0.25"/>
    <row r="2213" spans="3:5" s="5" customFormat="1" x14ac:dyDescent="0.25"/>
    <row r="2214" spans="3:5" x14ac:dyDescent="0.25">
      <c r="C2214" s="6"/>
      <c r="D2214" s="6"/>
      <c r="E2214" s="6"/>
    </row>
    <row r="2215" spans="3:5" x14ac:dyDescent="0.25">
      <c r="C2215" s="6"/>
      <c r="D2215" s="6"/>
      <c r="E2215" s="6"/>
    </row>
    <row r="2216" spans="3:5" s="5" customFormat="1" x14ac:dyDescent="0.25"/>
    <row r="2217" spans="3:5" x14ac:dyDescent="0.25">
      <c r="C2217" s="6"/>
      <c r="D2217" s="6"/>
      <c r="E2217" s="6"/>
    </row>
    <row r="2218" spans="3:5" s="5" customFormat="1" x14ac:dyDescent="0.25"/>
    <row r="2219" spans="3:5" s="5" customFormat="1" x14ac:dyDescent="0.25"/>
    <row r="2220" spans="3:5" x14ac:dyDescent="0.25">
      <c r="C2220" s="6"/>
      <c r="D2220" s="6"/>
      <c r="E2220" s="6"/>
    </row>
    <row r="2221" spans="3:5" s="5" customFormat="1" x14ac:dyDescent="0.25"/>
    <row r="2222" spans="3:5" x14ac:dyDescent="0.25">
      <c r="C2222" s="6"/>
      <c r="D2222" s="6"/>
      <c r="E2222" s="6"/>
    </row>
    <row r="2223" spans="3:5" s="5" customFormat="1" x14ac:dyDescent="0.25"/>
    <row r="2224" spans="3:5" s="5" customFormat="1" x14ac:dyDescent="0.25"/>
    <row r="2225" s="5" customFormat="1" x14ac:dyDescent="0.25"/>
    <row r="2226" s="5" customFormat="1" x14ac:dyDescent="0.25"/>
    <row r="2227" s="5" customFormat="1" x14ac:dyDescent="0.25"/>
    <row r="2228" s="5" customFormat="1" x14ac:dyDescent="0.25"/>
    <row r="2229" s="5" customFormat="1" x14ac:dyDescent="0.25"/>
    <row r="2230" s="5" customFormat="1" x14ac:dyDescent="0.25"/>
    <row r="2231" s="5" customFormat="1" x14ac:dyDescent="0.25"/>
    <row r="2232" s="5" customFormat="1" x14ac:dyDescent="0.25"/>
    <row r="2233" s="5" customFormat="1" x14ac:dyDescent="0.25"/>
    <row r="2234" s="5" customFormat="1" x14ac:dyDescent="0.25"/>
    <row r="2235" s="5" customFormat="1" x14ac:dyDescent="0.25"/>
    <row r="2236" s="5" customFormat="1" x14ac:dyDescent="0.25"/>
    <row r="2237" s="5" customFormat="1" x14ac:dyDescent="0.25"/>
    <row r="2238" s="5" customFormat="1" x14ac:dyDescent="0.25"/>
    <row r="2239" s="5" customFormat="1" x14ac:dyDescent="0.25"/>
    <row r="2240" s="5" customFormat="1" x14ac:dyDescent="0.25"/>
    <row r="2241" s="5" customFormat="1" x14ac:dyDescent="0.25"/>
    <row r="2242" s="8" customFormat="1" x14ac:dyDescent="0.25"/>
    <row r="2243" s="5" customFormat="1" x14ac:dyDescent="0.25"/>
    <row r="2244" s="5" customFormat="1" x14ac:dyDescent="0.25"/>
    <row r="2245" s="8" customFormat="1" x14ac:dyDescent="0.25"/>
    <row r="2246" s="5" customFormat="1" x14ac:dyDescent="0.25"/>
    <row r="2247" s="5" customFormat="1" x14ac:dyDescent="0.25"/>
    <row r="2248" s="5" customFormat="1" x14ac:dyDescent="0.25"/>
    <row r="2249" s="5" customFormat="1" x14ac:dyDescent="0.25"/>
    <row r="2250" s="5" customFormat="1" x14ac:dyDescent="0.25"/>
    <row r="2251" s="5" customFormat="1" x14ac:dyDescent="0.25"/>
    <row r="2252" s="5" customFormat="1" x14ac:dyDescent="0.25"/>
    <row r="2253" s="5" customFormat="1" x14ac:dyDescent="0.25"/>
    <row r="2254" s="5" customFormat="1" x14ac:dyDescent="0.25"/>
    <row r="2255" s="5" customFormat="1" x14ac:dyDescent="0.25"/>
    <row r="2256" s="5" customFormat="1" x14ac:dyDescent="0.25"/>
    <row r="2257" s="5" customFormat="1" x14ac:dyDescent="0.25"/>
    <row r="2258" s="5" customFormat="1" x14ac:dyDescent="0.25"/>
    <row r="2259" s="5" customFormat="1" x14ac:dyDescent="0.25"/>
    <row r="2260" s="5" customFormat="1" x14ac:dyDescent="0.25"/>
    <row r="2261" s="5" customFormat="1" x14ac:dyDescent="0.25"/>
    <row r="2262" s="5" customFormat="1" x14ac:dyDescent="0.25"/>
    <row r="2263" s="5" customFormat="1" x14ac:dyDescent="0.25"/>
    <row r="2264" s="5" customFormat="1" x14ac:dyDescent="0.25"/>
    <row r="2265" s="5" customFormat="1" x14ac:dyDescent="0.25"/>
    <row r="2266" s="5" customFormat="1" x14ac:dyDescent="0.25"/>
    <row r="2267" s="5" customFormat="1" x14ac:dyDescent="0.25"/>
    <row r="2268" s="5" customFormat="1" x14ac:dyDescent="0.25"/>
    <row r="2269" s="5" customFormat="1" x14ac:dyDescent="0.25"/>
    <row r="2270" s="5" customFormat="1" x14ac:dyDescent="0.25"/>
    <row r="2271" s="5" customFormat="1" x14ac:dyDescent="0.25"/>
    <row r="2272" s="5" customFormat="1" x14ac:dyDescent="0.25"/>
    <row r="2273" s="5" customFormat="1" x14ac:dyDescent="0.25"/>
    <row r="2274" s="5" customFormat="1" x14ac:dyDescent="0.25"/>
    <row r="2275" s="5" customFormat="1" x14ac:dyDescent="0.25"/>
    <row r="2276" s="5" customFormat="1" x14ac:dyDescent="0.25"/>
    <row r="2277" s="5" customFormat="1" x14ac:dyDescent="0.25"/>
    <row r="2278" s="5" customFormat="1" x14ac:dyDescent="0.25"/>
    <row r="2279" s="5" customFormat="1" x14ac:dyDescent="0.25"/>
    <row r="2280" s="5" customFormat="1" x14ac:dyDescent="0.25"/>
    <row r="2281" s="5" customFormat="1" x14ac:dyDescent="0.25"/>
    <row r="2282" s="5" customFormat="1" x14ac:dyDescent="0.25"/>
    <row r="2283" s="5" customFormat="1" x14ac:dyDescent="0.25"/>
    <row r="2284" s="5" customFormat="1" x14ac:dyDescent="0.25"/>
    <row r="2285" s="5" customFormat="1" x14ac:dyDescent="0.25"/>
    <row r="2286" s="5" customFormat="1" x14ac:dyDescent="0.25"/>
    <row r="2287" s="5" customFormat="1" x14ac:dyDescent="0.25"/>
    <row r="2288" s="5" customFormat="1" x14ac:dyDescent="0.25"/>
    <row r="2289" s="5" customFormat="1" x14ac:dyDescent="0.25"/>
    <row r="2290" s="5" customFormat="1" x14ac:dyDescent="0.25"/>
    <row r="2291" s="5" customFormat="1" x14ac:dyDescent="0.25"/>
    <row r="2292" s="5" customFormat="1" x14ac:dyDescent="0.25"/>
    <row r="2293" s="5" customFormat="1" x14ac:dyDescent="0.25"/>
    <row r="2294" s="5" customFormat="1" x14ac:dyDescent="0.25"/>
    <row r="2295" s="5" customFormat="1" x14ac:dyDescent="0.25"/>
    <row r="2296" s="5" customFormat="1" x14ac:dyDescent="0.25"/>
    <row r="2297" s="5" customFormat="1" x14ac:dyDescent="0.25"/>
    <row r="2298" s="5" customFormat="1" x14ac:dyDescent="0.25"/>
    <row r="2299" s="5" customFormat="1" x14ac:dyDescent="0.25"/>
    <row r="2300" s="5" customFormat="1" x14ac:dyDescent="0.25"/>
    <row r="2301" s="5" customFormat="1" x14ac:dyDescent="0.25"/>
    <row r="2302" s="5" customFormat="1" x14ac:dyDescent="0.25"/>
    <row r="2303" s="5" customFormat="1" x14ac:dyDescent="0.25"/>
    <row r="2304" s="5" customFormat="1" x14ac:dyDescent="0.25"/>
    <row r="2305" s="5" customFormat="1" x14ac:dyDescent="0.25"/>
    <row r="2306" s="5" customFormat="1" x14ac:dyDescent="0.25"/>
    <row r="2307" s="5" customFormat="1" x14ac:dyDescent="0.25"/>
    <row r="2308" s="5" customFormat="1" ht="21" customHeight="1" x14ac:dyDescent="0.25"/>
    <row r="2309" s="5" customFormat="1" ht="21" customHeight="1" x14ac:dyDescent="0.25"/>
    <row r="2310" s="5" customFormat="1" ht="21" customHeight="1" x14ac:dyDescent="0.25"/>
    <row r="2311" s="5" customFormat="1" x14ac:dyDescent="0.25"/>
    <row r="2312" s="5" customFormat="1" x14ac:dyDescent="0.25"/>
    <row r="2313" s="5" customFormat="1" x14ac:dyDescent="0.25"/>
    <row r="2314" s="5" customFormat="1" x14ac:dyDescent="0.25"/>
    <row r="2315" s="5" customFormat="1" x14ac:dyDescent="0.25"/>
    <row r="2316" s="5" customFormat="1" x14ac:dyDescent="0.25"/>
    <row r="2317" s="5" customFormat="1" x14ac:dyDescent="0.25"/>
    <row r="2318" s="5" customFormat="1" x14ac:dyDescent="0.25"/>
    <row r="2319" s="5" customFormat="1" x14ac:dyDescent="0.25"/>
    <row r="2320" s="5" customFormat="1" x14ac:dyDescent="0.25"/>
    <row r="2321" s="5" customFormat="1" x14ac:dyDescent="0.25"/>
    <row r="2322" s="5" customFormat="1" x14ac:dyDescent="0.25"/>
    <row r="2323" s="5" customFormat="1" x14ac:dyDescent="0.25"/>
    <row r="2324" s="5" customFormat="1" x14ac:dyDescent="0.25"/>
    <row r="2325" s="5" customFormat="1" x14ac:dyDescent="0.25"/>
    <row r="2326" s="5" customFormat="1" x14ac:dyDescent="0.25"/>
    <row r="2327" s="5" customFormat="1" x14ac:dyDescent="0.25"/>
    <row r="2328" s="5" customFormat="1" x14ac:dyDescent="0.25"/>
    <row r="2329" s="5" customFormat="1" x14ac:dyDescent="0.25"/>
    <row r="2330" s="5" customFormat="1" x14ac:dyDescent="0.25"/>
    <row r="2331" s="5" customFormat="1" x14ac:dyDescent="0.25"/>
    <row r="2332" s="5" customFormat="1" x14ac:dyDescent="0.25"/>
    <row r="2333" s="5" customFormat="1" x14ac:dyDescent="0.25"/>
    <row r="2334" s="5" customFormat="1" x14ac:dyDescent="0.25"/>
    <row r="2335" s="5" customFormat="1" x14ac:dyDescent="0.25"/>
    <row r="2336" s="5" customFormat="1" x14ac:dyDescent="0.25"/>
    <row r="2337" spans="3:5" s="5" customFormat="1" x14ac:dyDescent="0.25"/>
    <row r="2338" spans="3:5" s="5" customFormat="1" x14ac:dyDescent="0.25"/>
    <row r="2339" spans="3:5" s="5" customFormat="1" x14ac:dyDescent="0.25"/>
    <row r="2340" spans="3:5" s="5" customFormat="1" x14ac:dyDescent="0.25"/>
    <row r="2341" spans="3:5" s="5" customFormat="1" x14ac:dyDescent="0.25"/>
    <row r="2342" spans="3:5" s="5" customFormat="1" x14ac:dyDescent="0.25"/>
    <row r="2343" spans="3:5" s="5" customFormat="1" x14ac:dyDescent="0.25"/>
    <row r="2344" spans="3:5" s="5" customFormat="1" x14ac:dyDescent="0.25"/>
    <row r="2345" spans="3:5" x14ac:dyDescent="0.25">
      <c r="C2345" s="6"/>
      <c r="D2345" s="6"/>
      <c r="E2345" s="6"/>
    </row>
    <row r="2346" spans="3:5" s="5" customFormat="1" x14ac:dyDescent="0.25"/>
    <row r="2347" spans="3:5" x14ac:dyDescent="0.25">
      <c r="C2347" s="6"/>
      <c r="D2347" s="6"/>
      <c r="E2347" s="6"/>
    </row>
    <row r="2348" spans="3:5" x14ac:dyDescent="0.25">
      <c r="C2348" s="6"/>
      <c r="D2348" s="6"/>
      <c r="E2348" s="6"/>
    </row>
    <row r="2349" spans="3:5" x14ac:dyDescent="0.25">
      <c r="C2349" s="6"/>
      <c r="D2349" s="6"/>
      <c r="E2349" s="6"/>
    </row>
    <row r="2350" spans="3:5" s="5" customFormat="1" x14ac:dyDescent="0.25"/>
    <row r="2351" spans="3:5" x14ac:dyDescent="0.25">
      <c r="C2351" s="6"/>
      <c r="D2351" s="6"/>
      <c r="E2351" s="6"/>
    </row>
    <row r="2352" spans="3:5" x14ac:dyDescent="0.25">
      <c r="C2352" s="6"/>
      <c r="D2352" s="6"/>
      <c r="E2352" s="6"/>
    </row>
    <row r="2353" spans="3:5" x14ac:dyDescent="0.25">
      <c r="C2353" s="6"/>
      <c r="D2353" s="6"/>
      <c r="E2353" s="6"/>
    </row>
    <row r="2354" spans="3:5" s="5" customFormat="1" x14ac:dyDescent="0.25"/>
    <row r="2355" spans="3:5" s="5" customFormat="1" x14ac:dyDescent="0.25"/>
    <row r="2356" spans="3:5" s="5" customFormat="1" x14ac:dyDescent="0.25"/>
    <row r="2357" spans="3:5" s="5" customFormat="1" x14ac:dyDescent="0.25"/>
    <row r="2358" spans="3:5" s="5" customFormat="1" x14ac:dyDescent="0.25"/>
    <row r="2359" spans="3:5" s="5" customFormat="1" x14ac:dyDescent="0.25"/>
    <row r="2360" spans="3:5" s="5" customFormat="1" x14ac:dyDescent="0.25"/>
    <row r="2361" spans="3:5" s="5" customFormat="1" x14ac:dyDescent="0.25"/>
    <row r="2362" spans="3:5" s="5" customFormat="1" x14ac:dyDescent="0.25"/>
    <row r="2363" spans="3:5" s="5" customFormat="1" x14ac:dyDescent="0.25"/>
    <row r="2364" spans="3:5" s="5" customFormat="1" x14ac:dyDescent="0.25"/>
    <row r="2365" spans="3:5" s="5" customFormat="1" x14ac:dyDescent="0.25"/>
    <row r="2366" spans="3:5" s="5" customFormat="1" x14ac:dyDescent="0.25"/>
    <row r="2367" spans="3:5" s="5" customFormat="1" x14ac:dyDescent="0.25"/>
    <row r="2368" spans="3:5" s="5" customFormat="1" x14ac:dyDescent="0.25"/>
    <row r="2369" spans="3:5" s="5" customFormat="1" x14ac:dyDescent="0.25"/>
    <row r="2370" spans="3:5" s="5" customFormat="1" x14ac:dyDescent="0.25"/>
    <row r="2371" spans="3:5" s="5" customFormat="1" x14ac:dyDescent="0.25"/>
    <row r="2372" spans="3:5" s="5" customFormat="1" x14ac:dyDescent="0.25"/>
    <row r="2373" spans="3:5" x14ac:dyDescent="0.25">
      <c r="C2373" s="6"/>
      <c r="D2373" s="6"/>
      <c r="E2373" s="6"/>
    </row>
    <row r="2374" spans="3:5" s="5" customFormat="1" x14ac:dyDescent="0.25"/>
    <row r="2375" spans="3:5" s="5" customFormat="1" x14ac:dyDescent="0.25"/>
    <row r="2376" spans="3:5" s="5" customFormat="1" x14ac:dyDescent="0.25"/>
    <row r="2377" spans="3:5" s="5" customFormat="1" x14ac:dyDescent="0.25"/>
    <row r="2378" spans="3:5" s="5" customFormat="1" x14ac:dyDescent="0.25"/>
    <row r="2379" spans="3:5" s="5" customFormat="1" x14ac:dyDescent="0.25"/>
    <row r="2380" spans="3:5" s="5" customFormat="1" x14ac:dyDescent="0.25"/>
    <row r="2381" spans="3:5" s="5" customFormat="1" x14ac:dyDescent="0.25"/>
    <row r="2382" spans="3:5" s="5" customFormat="1" x14ac:dyDescent="0.25"/>
    <row r="2383" spans="3:5" s="5" customFormat="1" x14ac:dyDescent="0.25"/>
    <row r="2384" spans="3:5" s="5" customFormat="1" x14ac:dyDescent="0.25"/>
    <row r="2385" s="5" customFormat="1" x14ac:dyDescent="0.25"/>
    <row r="2386" s="5" customFormat="1" x14ac:dyDescent="0.25"/>
    <row r="2387" s="5" customFormat="1" x14ac:dyDescent="0.25"/>
    <row r="2388" s="5" customFormat="1" x14ac:dyDescent="0.25"/>
    <row r="2389" s="5" customFormat="1" x14ac:dyDescent="0.25"/>
    <row r="2390" s="5" customFormat="1" x14ac:dyDescent="0.25"/>
    <row r="2391" s="5" customFormat="1" x14ac:dyDescent="0.25"/>
    <row r="2392" s="5" customFormat="1" x14ac:dyDescent="0.25"/>
    <row r="2393" s="5" customFormat="1" x14ac:dyDescent="0.25"/>
    <row r="2394" s="5" customFormat="1" x14ac:dyDescent="0.25"/>
    <row r="2395" s="5" customFormat="1" x14ac:dyDescent="0.25"/>
    <row r="2396" s="5" customFormat="1" x14ac:dyDescent="0.25"/>
    <row r="2397" s="5" customFormat="1" x14ac:dyDescent="0.25"/>
    <row r="2398" s="5" customFormat="1" x14ac:dyDescent="0.25"/>
    <row r="2399" s="5" customFormat="1" x14ac:dyDescent="0.25"/>
    <row r="2400" s="5" customFormat="1" x14ac:dyDescent="0.25"/>
    <row r="2401" s="5" customFormat="1" x14ac:dyDescent="0.25"/>
    <row r="2402" s="5" customFormat="1" x14ac:dyDescent="0.25"/>
    <row r="2403" s="5" customFormat="1" x14ac:dyDescent="0.25"/>
    <row r="2404" s="5" customFormat="1" x14ac:dyDescent="0.25"/>
    <row r="2405" s="5" customFormat="1" x14ac:dyDescent="0.25"/>
    <row r="2406" s="5" customFormat="1" x14ac:dyDescent="0.25"/>
    <row r="2407" s="5" customFormat="1" x14ac:dyDescent="0.25"/>
    <row r="2408" s="5" customFormat="1" x14ac:dyDescent="0.25"/>
    <row r="2409" s="5" customFormat="1" x14ac:dyDescent="0.25"/>
    <row r="2410" s="5" customFormat="1" x14ac:dyDescent="0.25"/>
    <row r="2411" s="5" customFormat="1" x14ac:dyDescent="0.25"/>
    <row r="2412" s="5" customFormat="1" x14ac:dyDescent="0.25"/>
    <row r="2413" s="5" customFormat="1" x14ac:dyDescent="0.25"/>
    <row r="2414" s="5" customFormat="1" x14ac:dyDescent="0.25"/>
    <row r="2415" s="5" customFormat="1" x14ac:dyDescent="0.25"/>
    <row r="2416" s="5" customFormat="1" x14ac:dyDescent="0.25"/>
    <row r="2417" s="5" customFormat="1" x14ac:dyDescent="0.25"/>
    <row r="2418" s="5" customFormat="1" x14ac:dyDescent="0.25"/>
    <row r="2419" s="5" customFormat="1" x14ac:dyDescent="0.25"/>
    <row r="2420" s="5" customFormat="1" x14ac:dyDescent="0.25"/>
    <row r="2421" s="5" customFormat="1" x14ac:dyDescent="0.25"/>
    <row r="2422" s="5" customFormat="1" x14ac:dyDescent="0.25"/>
    <row r="2423" s="5" customFormat="1" x14ac:dyDescent="0.25"/>
    <row r="2424" s="5" customFormat="1" x14ac:dyDescent="0.25"/>
    <row r="2425" s="5" customFormat="1" x14ac:dyDescent="0.25"/>
    <row r="2426" s="5" customFormat="1" x14ac:dyDescent="0.25"/>
    <row r="2427" s="5" customFormat="1" x14ac:dyDescent="0.25"/>
    <row r="2428" s="5" customFormat="1" x14ac:dyDescent="0.25"/>
    <row r="2429" s="5" customFormat="1" x14ac:dyDescent="0.25"/>
    <row r="2430" s="5" customFormat="1" x14ac:dyDescent="0.25"/>
    <row r="2431" s="5" customFormat="1" x14ac:dyDescent="0.25"/>
    <row r="2432" s="5" customFormat="1" x14ac:dyDescent="0.25"/>
    <row r="2433" s="5" customFormat="1" x14ac:dyDescent="0.25"/>
    <row r="2434" s="5" customFormat="1" x14ac:dyDescent="0.25"/>
    <row r="2435" s="5" customFormat="1" x14ac:dyDescent="0.25"/>
    <row r="2436" s="5" customFormat="1" x14ac:dyDescent="0.25"/>
    <row r="2437" s="5" customFormat="1" x14ac:dyDescent="0.25"/>
    <row r="2438" s="5" customFormat="1" x14ac:dyDescent="0.25"/>
    <row r="2439" s="5" customFormat="1" x14ac:dyDescent="0.25"/>
    <row r="2440" s="5" customFormat="1" x14ac:dyDescent="0.25"/>
    <row r="2441" s="5" customFormat="1" x14ac:dyDescent="0.25"/>
    <row r="2442" s="5" customFormat="1" x14ac:dyDescent="0.25"/>
    <row r="2443" s="5" customFormat="1" x14ac:dyDescent="0.25"/>
    <row r="2444" s="5" customFormat="1" x14ac:dyDescent="0.25"/>
    <row r="2445" s="5" customFormat="1" x14ac:dyDescent="0.25"/>
    <row r="2446" s="5" customFormat="1" x14ac:dyDescent="0.25"/>
    <row r="2447" s="5" customFormat="1" x14ac:dyDescent="0.25"/>
    <row r="2448" s="5" customFormat="1" x14ac:dyDescent="0.25"/>
    <row r="2449" spans="3:5" x14ac:dyDescent="0.25">
      <c r="C2449" s="6"/>
      <c r="D2449" s="6"/>
      <c r="E2449" s="6"/>
    </row>
    <row r="2450" spans="3:5" s="5" customFormat="1" x14ac:dyDescent="0.25"/>
    <row r="2451" spans="3:5" x14ac:dyDescent="0.25">
      <c r="C2451" s="6"/>
      <c r="D2451" s="6"/>
      <c r="E2451" s="6"/>
    </row>
    <row r="2452" spans="3:5" s="5" customFormat="1" x14ac:dyDescent="0.25"/>
    <row r="2453" spans="3:5" s="5" customFormat="1" x14ac:dyDescent="0.25"/>
    <row r="2454" spans="3:5" s="5" customFormat="1" x14ac:dyDescent="0.25"/>
    <row r="2455" spans="3:5" x14ac:dyDescent="0.25">
      <c r="C2455" s="6"/>
      <c r="D2455" s="6"/>
      <c r="E2455" s="6"/>
    </row>
    <row r="2456" spans="3:5" s="5" customFormat="1" x14ac:dyDescent="0.25"/>
    <row r="2457" spans="3:5" x14ac:dyDescent="0.25">
      <c r="C2457" s="6"/>
      <c r="D2457" s="6"/>
      <c r="E2457" s="6"/>
    </row>
    <row r="2458" spans="3:5" s="5" customFormat="1" x14ac:dyDescent="0.25"/>
    <row r="2459" spans="3:5" s="5" customFormat="1" x14ac:dyDescent="0.25"/>
    <row r="2460" spans="3:5" x14ac:dyDescent="0.25">
      <c r="C2460" s="6"/>
      <c r="D2460" s="6"/>
      <c r="E2460" s="6"/>
    </row>
    <row r="2461" spans="3:5" s="5" customFormat="1" x14ac:dyDescent="0.25"/>
    <row r="2462" spans="3:5" s="5" customFormat="1" x14ac:dyDescent="0.25"/>
    <row r="2463" spans="3:5" s="5" customFormat="1" x14ac:dyDescent="0.25"/>
    <row r="2464" spans="3:5" x14ac:dyDescent="0.25">
      <c r="C2464" s="6"/>
      <c r="D2464" s="6"/>
      <c r="E2464" s="6"/>
    </row>
    <row r="2465" spans="1:5" s="5" customFormat="1" x14ac:dyDescent="0.25"/>
    <row r="2466" spans="1:5" s="5" customFormat="1" x14ac:dyDescent="0.25"/>
    <row r="2467" spans="1:5" x14ac:dyDescent="0.25">
      <c r="C2467" s="6"/>
      <c r="D2467" s="6"/>
      <c r="E2467" s="6"/>
    </row>
    <row r="2468" spans="1:5" s="5" customFormat="1" x14ac:dyDescent="0.25"/>
    <row r="2469" spans="1:5" s="5" customFormat="1" x14ac:dyDescent="0.25"/>
    <row r="2470" spans="1:5" x14ac:dyDescent="0.25">
      <c r="C2470" s="6"/>
      <c r="D2470" s="6"/>
      <c r="E2470" s="6"/>
    </row>
    <row r="2471" spans="1:5" s="5" customFormat="1" x14ac:dyDescent="0.25"/>
    <row r="2472" spans="1:5" x14ac:dyDescent="0.25">
      <c r="C2472" s="6"/>
      <c r="D2472" s="6"/>
      <c r="E2472" s="6"/>
    </row>
    <row r="2473" spans="1:5" x14ac:dyDescent="0.25">
      <c r="C2473" s="6"/>
      <c r="D2473" s="6"/>
      <c r="E2473" s="6"/>
    </row>
    <row r="2474" spans="1:5" s="5" customFormat="1" x14ac:dyDescent="0.25"/>
    <row r="2475" spans="1:5" x14ac:dyDescent="0.25">
      <c r="C2475" s="6"/>
      <c r="D2475" s="6"/>
      <c r="E2475" s="6"/>
    </row>
    <row r="2476" spans="1:5" s="5" customFormat="1" x14ac:dyDescent="0.25"/>
    <row r="2477" spans="1:5" s="5" customFormat="1" x14ac:dyDescent="0.25"/>
    <row r="2478" spans="1:5" s="5" customFormat="1" x14ac:dyDescent="0.25"/>
    <row r="2479" spans="1:5" s="5" customFormat="1" x14ac:dyDescent="0.25"/>
    <row r="2480" spans="1:5" x14ac:dyDescent="0.25">
      <c r="A2480" s="17"/>
      <c r="C2480" s="6"/>
      <c r="D2480" s="6"/>
      <c r="E2480" s="6"/>
    </row>
    <row r="2481" spans="1:5" x14ac:dyDescent="0.25">
      <c r="A2481" s="17"/>
      <c r="C2481" s="6"/>
      <c r="D2481" s="6"/>
      <c r="E2481" s="6"/>
    </row>
    <row r="2482" spans="1:5" x14ac:dyDescent="0.25">
      <c r="C2482" s="6"/>
      <c r="D2482" s="6"/>
      <c r="E2482" s="6"/>
    </row>
    <row r="2483" spans="1:5" x14ac:dyDescent="0.25">
      <c r="C2483" s="6"/>
      <c r="D2483" s="6"/>
      <c r="E2483" s="6"/>
    </row>
    <row r="2484" spans="1:5" x14ac:dyDescent="0.25">
      <c r="C2484" s="6"/>
      <c r="D2484" s="6"/>
      <c r="E2484" s="6"/>
    </row>
    <row r="2485" spans="1:5" x14ac:dyDescent="0.25">
      <c r="C2485" s="6"/>
      <c r="D2485" s="6"/>
      <c r="E2485" s="6"/>
    </row>
    <row r="2486" spans="1:5" x14ac:dyDescent="0.25">
      <c r="C2486" s="6"/>
      <c r="D2486" s="6"/>
      <c r="E2486" s="6"/>
    </row>
    <row r="2487" spans="1:5" x14ac:dyDescent="0.25">
      <c r="C2487" s="6"/>
      <c r="D2487" s="6"/>
      <c r="E2487" s="6"/>
    </row>
    <row r="2488" spans="1:5" x14ac:dyDescent="0.25">
      <c r="C2488" s="6"/>
      <c r="D2488" s="6"/>
      <c r="E2488" s="6"/>
    </row>
    <row r="2489" spans="1:5" x14ac:dyDescent="0.25">
      <c r="C2489" s="6"/>
      <c r="D2489" s="6"/>
      <c r="E2489" s="6"/>
    </row>
    <row r="2490" spans="1:5" x14ac:dyDescent="0.25">
      <c r="C2490" s="6"/>
      <c r="D2490" s="6"/>
      <c r="E2490" s="6"/>
    </row>
    <row r="2491" spans="1:5" x14ac:dyDescent="0.25">
      <c r="C2491" s="6"/>
      <c r="D2491" s="6"/>
      <c r="E2491" s="6"/>
    </row>
    <row r="2492" spans="1:5" x14ac:dyDescent="0.25">
      <c r="C2492" s="6"/>
      <c r="D2492" s="6"/>
      <c r="E2492" s="6"/>
    </row>
    <row r="2493" spans="1:5" x14ac:dyDescent="0.25">
      <c r="C2493" s="6"/>
      <c r="D2493" s="6"/>
      <c r="E2493" s="6"/>
    </row>
    <row r="2494" spans="1:5" x14ac:dyDescent="0.25">
      <c r="C2494" s="6"/>
      <c r="D2494" s="6"/>
      <c r="E2494" s="6"/>
    </row>
    <row r="2495" spans="1:5" x14ac:dyDescent="0.25">
      <c r="C2495" s="6"/>
      <c r="D2495" s="6"/>
      <c r="E2495" s="6"/>
    </row>
    <row r="2496" spans="1:5" x14ac:dyDescent="0.25">
      <c r="C2496" s="6"/>
      <c r="D2496" s="6"/>
      <c r="E2496" s="6"/>
    </row>
    <row r="2497" spans="3:5" x14ac:dyDescent="0.25">
      <c r="C2497" s="6"/>
      <c r="D2497" s="6"/>
      <c r="E2497" s="6"/>
    </row>
    <row r="2498" spans="3:5" x14ac:dyDescent="0.25">
      <c r="C2498" s="6"/>
      <c r="D2498" s="6"/>
      <c r="E2498" s="6"/>
    </row>
    <row r="2499" spans="3:5" x14ac:dyDescent="0.25">
      <c r="C2499" s="6"/>
      <c r="D2499" s="6"/>
      <c r="E2499" s="6"/>
    </row>
    <row r="2500" spans="3:5" x14ac:dyDescent="0.25">
      <c r="C2500" s="6"/>
      <c r="D2500" s="6"/>
      <c r="E2500" s="6"/>
    </row>
    <row r="2501" spans="3:5" x14ac:dyDescent="0.25">
      <c r="C2501" s="6"/>
      <c r="D2501" s="6"/>
      <c r="E2501" s="6"/>
    </row>
    <row r="2502" spans="3:5" x14ac:dyDescent="0.25">
      <c r="C2502" s="6"/>
      <c r="D2502" s="6"/>
      <c r="E2502" s="6"/>
    </row>
    <row r="2503" spans="3:5" x14ac:dyDescent="0.25">
      <c r="C2503" s="6"/>
      <c r="D2503" s="6"/>
      <c r="E2503" s="6"/>
    </row>
    <row r="2504" spans="3:5" x14ac:dyDescent="0.25">
      <c r="C2504" s="6"/>
      <c r="D2504" s="6"/>
      <c r="E2504" s="6"/>
    </row>
    <row r="2505" spans="3:5" x14ac:dyDescent="0.25">
      <c r="C2505" s="6"/>
      <c r="D2505" s="6"/>
      <c r="E2505" s="6"/>
    </row>
    <row r="2506" spans="3:5" x14ac:dyDescent="0.25">
      <c r="C2506" s="6"/>
      <c r="D2506" s="6"/>
      <c r="E2506" s="6"/>
    </row>
    <row r="2507" spans="3:5" x14ac:dyDescent="0.25">
      <c r="C2507" s="6"/>
      <c r="D2507" s="6"/>
      <c r="E2507" s="6"/>
    </row>
    <row r="2508" spans="3:5" x14ac:dyDescent="0.25">
      <c r="C2508" s="6"/>
      <c r="D2508" s="6"/>
      <c r="E2508" s="6"/>
    </row>
    <row r="2509" spans="3:5" x14ac:dyDescent="0.25">
      <c r="C2509" s="6"/>
      <c r="D2509" s="6"/>
      <c r="E2509" s="6"/>
    </row>
    <row r="2510" spans="3:5" x14ac:dyDescent="0.25">
      <c r="C2510" s="6"/>
      <c r="D2510" s="6"/>
      <c r="E2510" s="6"/>
    </row>
    <row r="2511" spans="3:5" x14ac:dyDescent="0.25">
      <c r="C2511" s="6"/>
      <c r="D2511" s="6"/>
      <c r="E2511" s="6"/>
    </row>
    <row r="2512" spans="3:5" x14ac:dyDescent="0.25">
      <c r="C2512" s="6"/>
      <c r="D2512" s="6"/>
      <c r="E2512" s="6"/>
    </row>
    <row r="2513" spans="3:5" x14ac:dyDescent="0.25">
      <c r="C2513" s="6"/>
      <c r="D2513" s="6"/>
      <c r="E2513" s="6"/>
    </row>
    <row r="2514" spans="3:5" x14ac:dyDescent="0.25">
      <c r="C2514" s="6"/>
      <c r="D2514" s="6"/>
      <c r="E2514" s="6"/>
    </row>
    <row r="2515" spans="3:5" x14ac:dyDescent="0.25">
      <c r="C2515" s="6"/>
      <c r="D2515" s="6"/>
      <c r="E2515" s="6"/>
    </row>
    <row r="2516" spans="3:5" x14ac:dyDescent="0.25">
      <c r="C2516" s="6"/>
      <c r="D2516" s="6"/>
      <c r="E2516" s="6"/>
    </row>
    <row r="2517" spans="3:5" x14ac:dyDescent="0.25">
      <c r="C2517" s="6"/>
      <c r="D2517" s="6"/>
      <c r="E2517" s="6"/>
    </row>
    <row r="2518" spans="3:5" x14ac:dyDescent="0.25">
      <c r="C2518" s="6"/>
      <c r="D2518" s="6"/>
      <c r="E2518" s="6"/>
    </row>
    <row r="2519" spans="3:5" x14ac:dyDescent="0.25">
      <c r="C2519" s="6"/>
      <c r="D2519" s="6"/>
      <c r="E2519" s="6"/>
    </row>
    <row r="2520" spans="3:5" x14ac:dyDescent="0.25">
      <c r="C2520" s="6"/>
      <c r="D2520" s="6"/>
      <c r="E2520" s="6"/>
    </row>
    <row r="2521" spans="3:5" x14ac:dyDescent="0.25">
      <c r="C2521" s="6"/>
      <c r="D2521" s="6"/>
      <c r="E2521" s="6"/>
    </row>
    <row r="2522" spans="3:5" x14ac:dyDescent="0.25">
      <c r="C2522" s="6"/>
      <c r="D2522" s="6"/>
      <c r="E2522" s="6"/>
    </row>
    <row r="2523" spans="3:5" x14ac:dyDescent="0.25">
      <c r="C2523" s="6"/>
      <c r="D2523" s="6"/>
      <c r="E2523" s="6"/>
    </row>
    <row r="2524" spans="3:5" x14ac:dyDescent="0.25">
      <c r="C2524" s="6"/>
      <c r="D2524" s="6"/>
      <c r="E2524" s="6"/>
    </row>
    <row r="2525" spans="3:5" x14ac:dyDescent="0.25">
      <c r="C2525" s="6"/>
      <c r="D2525" s="6"/>
      <c r="E2525" s="6"/>
    </row>
    <row r="2526" spans="3:5" x14ac:dyDescent="0.25">
      <c r="C2526" s="6"/>
      <c r="D2526" s="6"/>
      <c r="E2526" s="6"/>
    </row>
    <row r="2527" spans="3:5" x14ac:dyDescent="0.25">
      <c r="C2527" s="6"/>
      <c r="D2527" s="6"/>
      <c r="E2527" s="6"/>
    </row>
    <row r="2528" spans="3:5" x14ac:dyDescent="0.25">
      <c r="C2528" s="6"/>
      <c r="D2528" s="6"/>
      <c r="E2528" s="6"/>
    </row>
    <row r="2529" spans="3:5" x14ac:dyDescent="0.25">
      <c r="C2529" s="6"/>
      <c r="D2529" s="6"/>
      <c r="E2529" s="6"/>
    </row>
    <row r="2530" spans="3:5" x14ac:dyDescent="0.25">
      <c r="C2530" s="6"/>
      <c r="D2530" s="6"/>
      <c r="E2530" s="6"/>
    </row>
    <row r="2531" spans="3:5" x14ac:dyDescent="0.25">
      <c r="C2531" s="6"/>
      <c r="D2531" s="6"/>
      <c r="E2531" s="6"/>
    </row>
    <row r="2532" spans="3:5" x14ac:dyDescent="0.25">
      <c r="C2532" s="6"/>
      <c r="D2532" s="6"/>
      <c r="E2532" s="6"/>
    </row>
    <row r="2533" spans="3:5" x14ac:dyDescent="0.25">
      <c r="C2533" s="6"/>
      <c r="D2533" s="6"/>
      <c r="E2533" s="6"/>
    </row>
    <row r="2534" spans="3:5" x14ac:dyDescent="0.25">
      <c r="C2534" s="6"/>
      <c r="D2534" s="6"/>
      <c r="E2534" s="6"/>
    </row>
    <row r="2535" spans="3:5" x14ac:dyDescent="0.25">
      <c r="C2535" s="6"/>
      <c r="D2535" s="6"/>
      <c r="E2535" s="6"/>
    </row>
    <row r="2536" spans="3:5" x14ac:dyDescent="0.25">
      <c r="C2536" s="6"/>
      <c r="D2536" s="6"/>
      <c r="E2536" s="6"/>
    </row>
    <row r="2537" spans="3:5" x14ac:dyDescent="0.25">
      <c r="C2537" s="6"/>
      <c r="D2537" s="6"/>
      <c r="E2537" s="6"/>
    </row>
    <row r="2538" spans="3:5" x14ac:dyDescent="0.25">
      <c r="C2538" s="6"/>
      <c r="D2538" s="6"/>
      <c r="E2538" s="6"/>
    </row>
    <row r="2539" spans="3:5" x14ac:dyDescent="0.25">
      <c r="C2539" s="6"/>
      <c r="D2539" s="6"/>
      <c r="E2539" s="6"/>
    </row>
    <row r="2540" spans="3:5" x14ac:dyDescent="0.25">
      <c r="C2540" s="6"/>
      <c r="D2540" s="6"/>
      <c r="E2540" s="6"/>
    </row>
    <row r="2541" spans="3:5" x14ac:dyDescent="0.25">
      <c r="C2541" s="6"/>
      <c r="D2541" s="6"/>
      <c r="E2541" s="6"/>
    </row>
    <row r="2542" spans="3:5" x14ac:dyDescent="0.25">
      <c r="C2542" s="6"/>
      <c r="D2542" s="6"/>
      <c r="E2542" s="6"/>
    </row>
    <row r="2543" spans="3:5" x14ac:dyDescent="0.25">
      <c r="C2543" s="6"/>
      <c r="D2543" s="6"/>
      <c r="E2543" s="6"/>
    </row>
    <row r="2544" spans="3:5" x14ac:dyDescent="0.25">
      <c r="C2544" s="6"/>
      <c r="D2544" s="6"/>
      <c r="E2544" s="6"/>
    </row>
    <row r="2545" spans="3:5" x14ac:dyDescent="0.25">
      <c r="C2545" s="6"/>
      <c r="D2545" s="6"/>
      <c r="E2545" s="6"/>
    </row>
    <row r="2546" spans="3:5" x14ac:dyDescent="0.25">
      <c r="C2546" s="6"/>
      <c r="D2546" s="6"/>
      <c r="E2546" s="6"/>
    </row>
    <row r="2547" spans="3:5" x14ac:dyDescent="0.25">
      <c r="C2547" s="6"/>
      <c r="D2547" s="6"/>
      <c r="E2547" s="6"/>
    </row>
    <row r="2548" spans="3:5" x14ac:dyDescent="0.25">
      <c r="C2548" s="6"/>
      <c r="D2548" s="6"/>
      <c r="E2548" s="6"/>
    </row>
    <row r="2549" spans="3:5" x14ac:dyDescent="0.25">
      <c r="C2549" s="6"/>
      <c r="D2549" s="6"/>
      <c r="E2549" s="6"/>
    </row>
    <row r="2550" spans="3:5" x14ac:dyDescent="0.25">
      <c r="C2550" s="6"/>
      <c r="D2550" s="6"/>
      <c r="E2550" s="6"/>
    </row>
    <row r="2551" spans="3:5" x14ac:dyDescent="0.25">
      <c r="C2551" s="6"/>
      <c r="D2551" s="6"/>
      <c r="E2551" s="6"/>
    </row>
    <row r="2552" spans="3:5" x14ac:dyDescent="0.25">
      <c r="C2552" s="6"/>
      <c r="D2552" s="6"/>
      <c r="E2552" s="6"/>
    </row>
    <row r="2553" spans="3:5" x14ac:dyDescent="0.25">
      <c r="C2553" s="6"/>
      <c r="D2553" s="6"/>
      <c r="E2553" s="6"/>
    </row>
    <row r="2554" spans="3:5" x14ac:dyDescent="0.25">
      <c r="C2554" s="6"/>
      <c r="D2554" s="6"/>
      <c r="E2554" s="6"/>
    </row>
    <row r="2555" spans="3:5" x14ac:dyDescent="0.25">
      <c r="C2555" s="6"/>
      <c r="D2555" s="6"/>
      <c r="E2555" s="6"/>
    </row>
    <row r="2556" spans="3:5" x14ac:dyDescent="0.25">
      <c r="C2556" s="6"/>
      <c r="D2556" s="6"/>
      <c r="E2556" s="6"/>
    </row>
    <row r="2557" spans="3:5" x14ac:dyDescent="0.25">
      <c r="C2557" s="6"/>
      <c r="D2557" s="6"/>
      <c r="E2557" s="6"/>
    </row>
    <row r="2558" spans="3:5" x14ac:dyDescent="0.25">
      <c r="C2558" s="6"/>
      <c r="D2558" s="6"/>
      <c r="E2558" s="6"/>
    </row>
    <row r="2559" spans="3:5" x14ac:dyDescent="0.25">
      <c r="C2559" s="6"/>
      <c r="D2559" s="6"/>
      <c r="E2559" s="6"/>
    </row>
    <row r="2560" spans="3:5" x14ac:dyDescent="0.25">
      <c r="C2560" s="6"/>
      <c r="D2560" s="6"/>
      <c r="E2560" s="6"/>
    </row>
    <row r="2561" spans="3:5" x14ac:dyDescent="0.25">
      <c r="C2561" s="6"/>
      <c r="D2561" s="6"/>
      <c r="E2561" s="6"/>
    </row>
    <row r="2562" spans="3:5" x14ac:dyDescent="0.25">
      <c r="C2562" s="6"/>
      <c r="D2562" s="6"/>
      <c r="E2562" s="6"/>
    </row>
    <row r="2563" spans="3:5" x14ac:dyDescent="0.25">
      <c r="C2563" s="6"/>
      <c r="D2563" s="6"/>
      <c r="E2563" s="6"/>
    </row>
    <row r="2564" spans="3:5" x14ac:dyDescent="0.25">
      <c r="C2564" s="6"/>
      <c r="D2564" s="6"/>
      <c r="E2564" s="6"/>
    </row>
    <row r="2565" spans="3:5" x14ac:dyDescent="0.25">
      <c r="C2565" s="6"/>
      <c r="D2565" s="6"/>
      <c r="E2565" s="6"/>
    </row>
    <row r="2566" spans="3:5" x14ac:dyDescent="0.25">
      <c r="C2566" s="6"/>
      <c r="D2566" s="6"/>
      <c r="E2566" s="6"/>
    </row>
    <row r="2567" spans="3:5" x14ac:dyDescent="0.25">
      <c r="C2567" s="6"/>
      <c r="D2567" s="6"/>
      <c r="E2567" s="6"/>
    </row>
    <row r="2568" spans="3:5" x14ac:dyDescent="0.25">
      <c r="C2568" s="6"/>
      <c r="D2568" s="6"/>
      <c r="E2568" s="6"/>
    </row>
    <row r="2569" spans="3:5" x14ac:dyDescent="0.25">
      <c r="C2569" s="6"/>
      <c r="D2569" s="6"/>
      <c r="E2569" s="6"/>
    </row>
    <row r="2570" spans="3:5" x14ac:dyDescent="0.25">
      <c r="C2570" s="6"/>
      <c r="D2570" s="6"/>
      <c r="E2570" s="6"/>
    </row>
    <row r="2571" spans="3:5" x14ac:dyDescent="0.25">
      <c r="C2571" s="6"/>
      <c r="D2571" s="6"/>
      <c r="E2571" s="6"/>
    </row>
    <row r="2572" spans="3:5" x14ac:dyDescent="0.25">
      <c r="C2572" s="6"/>
      <c r="D2572" s="6"/>
      <c r="E2572" s="6"/>
    </row>
    <row r="2573" spans="3:5" x14ac:dyDescent="0.25">
      <c r="C2573" s="6"/>
      <c r="D2573" s="6"/>
      <c r="E2573" s="6"/>
    </row>
    <row r="2574" spans="3:5" x14ac:dyDescent="0.25">
      <c r="C2574" s="6"/>
      <c r="D2574" s="6"/>
      <c r="E2574" s="6"/>
    </row>
    <row r="2575" spans="3:5" x14ac:dyDescent="0.25">
      <c r="C2575" s="6"/>
      <c r="D2575" s="6"/>
      <c r="E2575" s="6"/>
    </row>
    <row r="2576" spans="3:5" x14ac:dyDescent="0.25">
      <c r="C2576" s="6"/>
      <c r="D2576" s="6"/>
      <c r="E2576" s="6"/>
    </row>
    <row r="2577" spans="3:5" x14ac:dyDescent="0.25">
      <c r="C2577" s="6"/>
      <c r="D2577" s="6"/>
      <c r="E2577" s="6"/>
    </row>
    <row r="2578" spans="3:5" x14ac:dyDescent="0.25">
      <c r="C2578" s="6"/>
      <c r="D2578" s="6"/>
      <c r="E2578" s="6"/>
    </row>
    <row r="2579" spans="3:5" x14ac:dyDescent="0.25">
      <c r="C2579" s="6"/>
      <c r="D2579" s="6"/>
      <c r="E2579" s="6"/>
    </row>
    <row r="2580" spans="3:5" x14ac:dyDescent="0.25">
      <c r="C2580" s="6"/>
      <c r="D2580" s="6"/>
      <c r="E2580" s="6"/>
    </row>
    <row r="2581" spans="3:5" x14ac:dyDescent="0.25">
      <c r="C2581" s="6"/>
      <c r="D2581" s="6"/>
      <c r="E2581" s="6"/>
    </row>
    <row r="2582" spans="3:5" x14ac:dyDescent="0.25">
      <c r="C2582" s="6"/>
      <c r="D2582" s="6"/>
      <c r="E2582" s="6"/>
    </row>
    <row r="2583" spans="3:5" x14ac:dyDescent="0.25">
      <c r="C2583" s="6"/>
      <c r="D2583" s="6"/>
      <c r="E2583" s="6"/>
    </row>
    <row r="2584" spans="3:5" x14ac:dyDescent="0.25">
      <c r="C2584" s="6"/>
      <c r="D2584" s="6"/>
      <c r="E2584" s="6"/>
    </row>
    <row r="2585" spans="3:5" x14ac:dyDescent="0.25">
      <c r="C2585" s="6"/>
      <c r="D2585" s="6"/>
      <c r="E2585" s="6"/>
    </row>
    <row r="2586" spans="3:5" x14ac:dyDescent="0.25">
      <c r="C2586" s="6"/>
      <c r="D2586" s="6"/>
      <c r="E2586" s="6"/>
    </row>
    <row r="2587" spans="3:5" x14ac:dyDescent="0.25">
      <c r="C2587" s="6"/>
      <c r="D2587" s="6"/>
      <c r="E2587" s="6"/>
    </row>
    <row r="2588" spans="3:5" x14ac:dyDescent="0.25">
      <c r="C2588" s="6"/>
      <c r="D2588" s="6"/>
      <c r="E2588" s="6"/>
    </row>
    <row r="2589" spans="3:5" x14ac:dyDescent="0.25">
      <c r="C2589" s="6"/>
      <c r="D2589" s="6"/>
      <c r="E2589" s="6"/>
    </row>
    <row r="2590" spans="3:5" x14ac:dyDescent="0.25">
      <c r="C2590" s="6"/>
      <c r="D2590" s="6"/>
      <c r="E2590" s="6"/>
    </row>
    <row r="2591" spans="3:5" x14ac:dyDescent="0.25">
      <c r="C2591" s="6"/>
      <c r="D2591" s="6"/>
      <c r="E2591" s="6"/>
    </row>
    <row r="2592" spans="3:5" x14ac:dyDescent="0.25">
      <c r="C2592" s="6"/>
      <c r="D2592" s="6"/>
      <c r="E2592" s="6"/>
    </row>
    <row r="2593" spans="3:5" x14ac:dyDescent="0.25">
      <c r="C2593" s="6"/>
      <c r="D2593" s="6"/>
      <c r="E2593" s="6"/>
    </row>
    <row r="2594" spans="3:5" x14ac:dyDescent="0.25">
      <c r="C2594" s="6"/>
      <c r="D2594" s="6"/>
      <c r="E2594" s="6"/>
    </row>
    <row r="2595" spans="3:5" x14ac:dyDescent="0.25">
      <c r="C2595" s="6"/>
      <c r="D2595" s="6"/>
      <c r="E2595" s="6"/>
    </row>
    <row r="2596" spans="3:5" x14ac:dyDescent="0.25">
      <c r="C2596" s="6"/>
      <c r="D2596" s="6"/>
      <c r="E2596" s="6"/>
    </row>
    <row r="2597" spans="3:5" x14ac:dyDescent="0.25">
      <c r="C2597" s="6"/>
      <c r="D2597" s="6"/>
      <c r="E2597" s="6"/>
    </row>
    <row r="2598" spans="3:5" x14ac:dyDescent="0.25">
      <c r="C2598" s="6"/>
      <c r="D2598" s="6"/>
      <c r="E2598" s="6"/>
    </row>
    <row r="2599" spans="3:5" x14ac:dyDescent="0.25">
      <c r="C2599" s="6"/>
      <c r="D2599" s="6"/>
      <c r="E2599" s="6"/>
    </row>
    <row r="2600" spans="3:5" x14ac:dyDescent="0.25">
      <c r="C2600" s="6"/>
      <c r="D2600" s="6"/>
      <c r="E2600" s="6"/>
    </row>
    <row r="2601" spans="3:5" x14ac:dyDescent="0.25">
      <c r="C2601" s="6"/>
      <c r="D2601" s="6"/>
      <c r="E2601" s="6"/>
    </row>
    <row r="2602" spans="3:5" x14ac:dyDescent="0.25">
      <c r="C2602" s="6"/>
      <c r="D2602" s="6"/>
      <c r="E2602" s="6"/>
    </row>
    <row r="2603" spans="3:5" x14ac:dyDescent="0.25">
      <c r="C2603" s="6"/>
      <c r="D2603" s="6"/>
      <c r="E2603" s="6"/>
    </row>
    <row r="2604" spans="3:5" x14ac:dyDescent="0.25">
      <c r="C2604" s="6"/>
      <c r="D2604" s="6"/>
      <c r="E2604" s="6"/>
    </row>
    <row r="2605" spans="3:5" x14ac:dyDescent="0.25">
      <c r="C2605" s="6"/>
      <c r="D2605" s="6"/>
      <c r="E2605" s="6"/>
    </row>
    <row r="2606" spans="3:5" x14ac:dyDescent="0.25">
      <c r="C2606" s="6"/>
      <c r="D2606" s="6"/>
      <c r="E2606" s="6"/>
    </row>
    <row r="2607" spans="3:5" x14ac:dyDescent="0.25">
      <c r="C2607" s="6"/>
      <c r="D2607" s="6"/>
      <c r="E2607" s="6"/>
    </row>
    <row r="2608" spans="3:5" x14ac:dyDescent="0.25">
      <c r="C2608" s="6"/>
      <c r="D2608" s="6"/>
      <c r="E2608" s="6"/>
    </row>
    <row r="2609" spans="1:5" x14ac:dyDescent="0.25">
      <c r="C2609" s="6"/>
      <c r="D2609" s="6"/>
      <c r="E2609" s="6"/>
    </row>
    <row r="2610" spans="1:5" x14ac:dyDescent="0.25">
      <c r="C2610" s="6"/>
      <c r="D2610" s="6"/>
      <c r="E2610" s="6"/>
    </row>
    <row r="2611" spans="1:5" x14ac:dyDescent="0.25">
      <c r="C2611" s="6"/>
      <c r="D2611" s="6"/>
      <c r="E2611" s="6"/>
    </row>
    <row r="2612" spans="1:5" x14ac:dyDescent="0.25">
      <c r="C2612" s="6"/>
      <c r="D2612" s="6"/>
      <c r="E2612" s="6"/>
    </row>
    <row r="2613" spans="1:5" x14ac:dyDescent="0.25">
      <c r="C2613" s="6"/>
      <c r="D2613" s="6"/>
      <c r="E2613" s="6"/>
    </row>
    <row r="2614" spans="1:5" x14ac:dyDescent="0.25">
      <c r="C2614" s="6"/>
      <c r="D2614" s="6"/>
      <c r="E2614" s="6"/>
    </row>
    <row r="2615" spans="1:5" s="5" customFormat="1" ht="20.25" x14ac:dyDescent="0.3">
      <c r="A2615" s="15"/>
    </row>
    <row r="2616" spans="1:5" s="5" customFormat="1" ht="20.25" x14ac:dyDescent="0.3">
      <c r="A2616" s="16"/>
      <c r="D2616" s="20"/>
    </row>
    <row r="2617" spans="1:5" s="5" customFormat="1" ht="20.25" x14ac:dyDescent="0.3">
      <c r="A2617" s="16"/>
    </row>
  </sheetData>
  <mergeCells count="13">
    <mergeCell ref="A1772:C1772"/>
    <mergeCell ref="A18:E18"/>
    <mergeCell ref="A19:E19"/>
    <mergeCell ref="A20:A21"/>
    <mergeCell ref="B20:B21"/>
    <mergeCell ref="C20:C21"/>
    <mergeCell ref="D20:D21"/>
    <mergeCell ref="E20:E21"/>
    <mergeCell ref="A7:E7"/>
    <mergeCell ref="A8:E8"/>
    <mergeCell ref="A9:E9"/>
    <mergeCell ref="A10:E10"/>
    <mergeCell ref="A11:E11"/>
  </mergeCells>
  <pageMargins left="0.7" right="0.7" top="0.75" bottom="0.75" header="0.3" footer="0.3"/>
  <pageSetup scale="2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2"/>
  <sheetViews>
    <sheetView tabSelected="1" view="pageBreakPreview" topLeftCell="A2049" zoomScale="60" zoomScaleNormal="100" workbookViewId="0">
      <selection activeCell="J2614" sqref="J2614"/>
    </sheetView>
  </sheetViews>
  <sheetFormatPr baseColWidth="10" defaultColWidth="9.140625" defaultRowHeight="15.75" x14ac:dyDescent="0.25"/>
  <cols>
    <col min="1" max="1" width="20.7109375" style="6" bestFit="1" customWidth="1"/>
    <col min="2" max="2" width="18" style="6" bestFit="1" customWidth="1"/>
    <col min="3" max="3" width="32.140625" style="19" bestFit="1" customWidth="1"/>
    <col min="4" max="4" width="27.5703125" style="19" bestFit="1" customWidth="1"/>
    <col min="5" max="5" width="13.7109375" style="18" bestFit="1" customWidth="1"/>
    <col min="6" max="6" width="18.5703125" style="6" bestFit="1" customWidth="1"/>
    <col min="7" max="7" width="96.5703125" style="6" bestFit="1" customWidth="1"/>
    <col min="8" max="8" width="31.5703125" style="6" bestFit="1" customWidth="1"/>
    <col min="9" max="16384" width="9.140625" style="6"/>
  </cols>
  <sheetData>
    <row r="1" spans="1:8" s="5" customFormat="1" ht="18.75" x14ac:dyDescent="0.3">
      <c r="A1" s="2"/>
      <c r="B1" s="1"/>
      <c r="C1" s="3"/>
      <c r="D1" s="3"/>
      <c r="E1" s="4"/>
    </row>
    <row r="7" spans="1:8" x14ac:dyDescent="0.25">
      <c r="A7" s="104" t="s">
        <v>0</v>
      </c>
      <c r="B7" s="104"/>
      <c r="C7" s="104"/>
      <c r="D7" s="104"/>
      <c r="E7" s="104"/>
      <c r="F7" s="104"/>
      <c r="G7" s="104"/>
      <c r="H7" s="104"/>
    </row>
    <row r="8" spans="1:8" x14ac:dyDescent="0.25">
      <c r="A8" s="104" t="s">
        <v>1</v>
      </c>
      <c r="B8" s="104"/>
      <c r="C8" s="104"/>
      <c r="D8" s="104"/>
      <c r="E8" s="104"/>
      <c r="F8" s="104"/>
      <c r="G8" s="104"/>
      <c r="H8" s="104"/>
    </row>
    <row r="9" spans="1:8" x14ac:dyDescent="0.25">
      <c r="A9" s="104" t="s">
        <v>724</v>
      </c>
      <c r="B9" s="104"/>
      <c r="C9" s="104"/>
      <c r="D9" s="104"/>
      <c r="E9" s="104"/>
      <c r="F9" s="104"/>
      <c r="G9" s="104"/>
      <c r="H9" s="104"/>
    </row>
    <row r="10" spans="1:8" x14ac:dyDescent="0.25">
      <c r="A10" s="104" t="s">
        <v>2</v>
      </c>
      <c r="B10" s="104"/>
      <c r="C10" s="104"/>
      <c r="D10" s="104"/>
      <c r="E10" s="104"/>
      <c r="F10" s="104"/>
      <c r="G10" s="104"/>
      <c r="H10" s="104"/>
    </row>
    <row r="11" spans="1:8" x14ac:dyDescent="0.25">
      <c r="A11" s="104" t="s">
        <v>725</v>
      </c>
      <c r="B11" s="104"/>
      <c r="C11" s="104"/>
      <c r="D11" s="104"/>
      <c r="E11" s="104"/>
      <c r="F11" s="104"/>
      <c r="G11" s="104"/>
      <c r="H11" s="104"/>
    </row>
    <row r="12" spans="1:8" x14ac:dyDescent="0.25">
      <c r="A12" s="21"/>
      <c r="B12" s="21"/>
      <c r="C12" s="21"/>
      <c r="D12" s="21"/>
      <c r="E12" s="21"/>
    </row>
    <row r="13" spans="1:8" x14ac:dyDescent="0.25">
      <c r="A13"/>
      <c r="B13"/>
      <c r="C13"/>
      <c r="D13"/>
      <c r="E13"/>
    </row>
    <row r="14" spans="1:8" x14ac:dyDescent="0.25">
      <c r="A14"/>
      <c r="B14"/>
      <c r="C14"/>
      <c r="D14"/>
      <c r="E14"/>
    </row>
    <row r="15" spans="1:8" x14ac:dyDescent="0.25">
      <c r="A15"/>
      <c r="B15"/>
      <c r="C15"/>
      <c r="D15"/>
      <c r="E15"/>
    </row>
    <row r="16" spans="1:8" s="5" customFormat="1" x14ac:dyDescent="0.25">
      <c r="A16"/>
      <c r="B16"/>
      <c r="C16"/>
      <c r="D16"/>
      <c r="E16"/>
    </row>
    <row r="17" spans="1:8" s="5" customFormat="1" x14ac:dyDescent="0.25">
      <c r="A17" s="28" t="s">
        <v>849</v>
      </c>
      <c r="B17" s="28"/>
      <c r="C17" s="28"/>
      <c r="D17" s="28"/>
      <c r="E17" s="28"/>
    </row>
    <row r="18" spans="1:8" s="5" customFormat="1" x14ac:dyDescent="0.25">
      <c r="A18" s="107"/>
      <c r="B18" s="107"/>
      <c r="C18" s="107"/>
      <c r="D18" s="107"/>
      <c r="E18" s="107"/>
    </row>
    <row r="19" spans="1:8" s="5" customFormat="1" x14ac:dyDescent="0.25">
      <c r="A19" s="108"/>
      <c r="B19" s="108"/>
      <c r="C19" s="108"/>
      <c r="D19" s="108"/>
      <c r="E19" s="108"/>
    </row>
    <row r="20" spans="1:8" s="5" customFormat="1" ht="15.75" customHeight="1" x14ac:dyDescent="0.3">
      <c r="A20" s="30" t="s">
        <v>850</v>
      </c>
      <c r="B20" s="30" t="s">
        <v>851</v>
      </c>
      <c r="C20" s="30" t="s">
        <v>852</v>
      </c>
      <c r="D20" s="30" t="s">
        <v>853</v>
      </c>
      <c r="E20" s="30" t="s">
        <v>854</v>
      </c>
      <c r="F20" s="31" t="s">
        <v>855</v>
      </c>
      <c r="G20" s="32" t="s">
        <v>856</v>
      </c>
      <c r="H20" s="33" t="s">
        <v>857</v>
      </c>
    </row>
    <row r="21" spans="1:8" s="5" customFormat="1" ht="20.25" x14ac:dyDescent="0.3">
      <c r="A21" s="35">
        <v>1000057155</v>
      </c>
      <c r="B21" s="36" t="s">
        <v>5</v>
      </c>
      <c r="C21" s="36" t="s">
        <v>858</v>
      </c>
      <c r="D21" s="37">
        <v>44757</v>
      </c>
      <c r="E21" s="36">
        <v>221701</v>
      </c>
      <c r="F21" s="38">
        <v>101503939</v>
      </c>
      <c r="G21" s="39" t="s">
        <v>3</v>
      </c>
      <c r="H21" s="41">
        <v>4080</v>
      </c>
    </row>
    <row r="22" spans="1:8" s="5" customFormat="1" ht="20.25" x14ac:dyDescent="0.3">
      <c r="A22" s="35">
        <v>1000057156</v>
      </c>
      <c r="B22" s="36" t="s">
        <v>6</v>
      </c>
      <c r="C22" s="36" t="s">
        <v>859</v>
      </c>
      <c r="D22" s="37">
        <v>44761</v>
      </c>
      <c r="E22" s="36">
        <v>221701</v>
      </c>
      <c r="F22" s="38">
        <v>101503939</v>
      </c>
      <c r="G22" s="39" t="s">
        <v>3</v>
      </c>
      <c r="H22" s="41">
        <v>3650</v>
      </c>
    </row>
    <row r="23" spans="1:8" s="5" customFormat="1" ht="20.25" x14ac:dyDescent="0.3">
      <c r="A23" s="35"/>
      <c r="B23" s="36"/>
      <c r="C23" s="36"/>
      <c r="D23" s="37"/>
      <c r="E23" s="36"/>
      <c r="F23" s="38"/>
      <c r="G23" s="96" t="s">
        <v>860</v>
      </c>
      <c r="H23" s="97">
        <f>SUM(H21:H22)</f>
        <v>7730</v>
      </c>
    </row>
    <row r="24" spans="1:8" s="5" customFormat="1" ht="20.25" x14ac:dyDescent="0.3">
      <c r="A24" s="35">
        <v>1000057267</v>
      </c>
      <c r="B24" s="36"/>
      <c r="C24" s="36" t="s">
        <v>861</v>
      </c>
      <c r="D24" s="34">
        <v>44743</v>
      </c>
      <c r="E24" s="36">
        <v>221701</v>
      </c>
      <c r="F24" s="38">
        <v>101503939</v>
      </c>
      <c r="G24" s="39" t="s">
        <v>3</v>
      </c>
      <c r="H24" s="41">
        <v>14000</v>
      </c>
    </row>
    <row r="25" spans="1:8" s="5" customFormat="1" ht="20.25" x14ac:dyDescent="0.3">
      <c r="A25" s="35">
        <v>1000057211</v>
      </c>
      <c r="B25" s="36" t="s">
        <v>726</v>
      </c>
      <c r="C25" s="36" t="s">
        <v>862</v>
      </c>
      <c r="D25" s="34">
        <v>44771</v>
      </c>
      <c r="E25" s="36">
        <v>221701</v>
      </c>
      <c r="F25" s="38">
        <v>101503939</v>
      </c>
      <c r="G25" s="39" t="s">
        <v>3</v>
      </c>
      <c r="H25" s="41">
        <v>3600</v>
      </c>
    </row>
    <row r="26" spans="1:8" s="5" customFormat="1" ht="20.25" x14ac:dyDescent="0.3">
      <c r="A26" s="35">
        <v>1000057268</v>
      </c>
      <c r="B26" s="36" t="s">
        <v>727</v>
      </c>
      <c r="C26" s="36" t="s">
        <v>863</v>
      </c>
      <c r="D26" s="34">
        <v>44764</v>
      </c>
      <c r="E26" s="36">
        <v>221701</v>
      </c>
      <c r="F26" s="38">
        <v>101503939</v>
      </c>
      <c r="G26" s="39" t="s">
        <v>3</v>
      </c>
      <c r="H26" s="41">
        <v>4080</v>
      </c>
    </row>
    <row r="27" spans="1:8" s="5" customFormat="1" ht="20.25" x14ac:dyDescent="0.3">
      <c r="A27" s="35">
        <v>1000057269</v>
      </c>
      <c r="B27" s="36" t="s">
        <v>728</v>
      </c>
      <c r="C27" s="36" t="s">
        <v>864</v>
      </c>
      <c r="D27" s="34">
        <v>44768</v>
      </c>
      <c r="E27" s="36">
        <v>221701</v>
      </c>
      <c r="F27" s="38">
        <v>101503939</v>
      </c>
      <c r="G27" s="39" t="s">
        <v>3</v>
      </c>
      <c r="H27" s="41">
        <v>3540</v>
      </c>
    </row>
    <row r="28" spans="1:8" s="5" customFormat="1" ht="20.25" x14ac:dyDescent="0.3">
      <c r="A28" s="35">
        <v>1000057271</v>
      </c>
      <c r="B28" s="36" t="s">
        <v>729</v>
      </c>
      <c r="C28" s="36" t="s">
        <v>865</v>
      </c>
      <c r="D28" s="34">
        <v>44775</v>
      </c>
      <c r="E28" s="36">
        <v>221701</v>
      </c>
      <c r="F28" s="38">
        <v>101503939</v>
      </c>
      <c r="G28" s="39" t="s">
        <v>3</v>
      </c>
      <c r="H28" s="41">
        <v>4130</v>
      </c>
    </row>
    <row r="29" spans="1:8" s="5" customFormat="1" ht="20.25" x14ac:dyDescent="0.3">
      <c r="A29" s="35">
        <v>1000057272</v>
      </c>
      <c r="B29" s="36" t="s">
        <v>730</v>
      </c>
      <c r="C29" s="36" t="s">
        <v>866</v>
      </c>
      <c r="D29" s="34">
        <v>44778</v>
      </c>
      <c r="E29" s="36">
        <v>221701</v>
      </c>
      <c r="F29" s="38">
        <v>101503939</v>
      </c>
      <c r="G29" s="39" t="s">
        <v>3</v>
      </c>
      <c r="H29" s="41">
        <v>4080</v>
      </c>
    </row>
    <row r="30" spans="1:8" ht="20.25" x14ac:dyDescent="0.3">
      <c r="A30" s="35">
        <v>1000057273</v>
      </c>
      <c r="B30" s="36" t="s">
        <v>731</v>
      </c>
      <c r="C30" s="36" t="s">
        <v>867</v>
      </c>
      <c r="D30" s="34">
        <v>44782</v>
      </c>
      <c r="E30" s="36">
        <v>221701</v>
      </c>
      <c r="F30" s="38">
        <v>101503939</v>
      </c>
      <c r="G30" s="39" t="s">
        <v>3</v>
      </c>
      <c r="H30" s="41">
        <v>3660</v>
      </c>
    </row>
    <row r="31" spans="1:8" s="5" customFormat="1" ht="20.25" x14ac:dyDescent="0.3">
      <c r="A31" s="35">
        <v>1000057274</v>
      </c>
      <c r="B31" s="36"/>
      <c r="C31" s="36" t="s">
        <v>868</v>
      </c>
      <c r="D31" s="34">
        <v>44777</v>
      </c>
      <c r="E31" s="36">
        <v>221701</v>
      </c>
      <c r="F31" s="38">
        <v>101503939</v>
      </c>
      <c r="G31" s="39" t="s">
        <v>3</v>
      </c>
      <c r="H31" s="41">
        <v>15001</v>
      </c>
    </row>
    <row r="32" spans="1:8" s="5" customFormat="1" ht="20.25" x14ac:dyDescent="0.3">
      <c r="A32" s="35">
        <v>1000057344</v>
      </c>
      <c r="B32" s="36" t="s">
        <v>732</v>
      </c>
      <c r="C32" s="36" t="s">
        <v>869</v>
      </c>
      <c r="D32" s="34">
        <v>44792</v>
      </c>
      <c r="E32" s="36">
        <v>221701</v>
      </c>
      <c r="F32" s="38" t="s">
        <v>870</v>
      </c>
      <c r="G32" s="39" t="s">
        <v>3</v>
      </c>
      <c r="H32" s="41">
        <v>2600</v>
      </c>
    </row>
    <row r="33" spans="1:8" s="5" customFormat="1" ht="20.25" x14ac:dyDescent="0.3">
      <c r="A33" s="35">
        <v>1000057369</v>
      </c>
      <c r="B33" s="36" t="s">
        <v>733</v>
      </c>
      <c r="C33" s="36" t="s">
        <v>871</v>
      </c>
      <c r="D33" s="34">
        <v>44796</v>
      </c>
      <c r="E33" s="36">
        <v>221701</v>
      </c>
      <c r="F33" s="38" t="s">
        <v>870</v>
      </c>
      <c r="G33" s="39" t="s">
        <v>3</v>
      </c>
      <c r="H33" s="41">
        <v>4020</v>
      </c>
    </row>
    <row r="34" spans="1:8" s="5" customFormat="1" ht="20.25" x14ac:dyDescent="0.3">
      <c r="A34" s="35"/>
      <c r="B34" s="36"/>
      <c r="C34" s="36"/>
      <c r="D34" s="37"/>
      <c r="E34" s="36"/>
      <c r="F34" s="38"/>
      <c r="G34" s="96" t="s">
        <v>872</v>
      </c>
      <c r="H34" s="97">
        <f>SUM(H24:H33)</f>
        <v>58711</v>
      </c>
    </row>
    <row r="35" spans="1:8" s="5" customFormat="1" ht="20.25" x14ac:dyDescent="0.3">
      <c r="A35" s="35">
        <v>1000057426</v>
      </c>
      <c r="B35" s="36" t="s">
        <v>760</v>
      </c>
      <c r="C35" s="36" t="s">
        <v>873</v>
      </c>
      <c r="D35" s="34">
        <v>44804</v>
      </c>
      <c r="E35" s="36">
        <v>221701</v>
      </c>
      <c r="F35" s="38" t="s">
        <v>870</v>
      </c>
      <c r="G35" s="39" t="s">
        <v>3</v>
      </c>
      <c r="H35" s="41">
        <v>2400</v>
      </c>
    </row>
    <row r="36" spans="1:8" s="5" customFormat="1" ht="20.25" x14ac:dyDescent="0.3">
      <c r="A36" s="35">
        <v>1000057425</v>
      </c>
      <c r="B36" s="36" t="s">
        <v>761</v>
      </c>
      <c r="C36" s="36" t="s">
        <v>874</v>
      </c>
      <c r="D36" s="34">
        <v>44799</v>
      </c>
      <c r="E36" s="36">
        <v>221701</v>
      </c>
      <c r="F36" s="38" t="s">
        <v>870</v>
      </c>
      <c r="G36" s="39" t="s">
        <v>3</v>
      </c>
      <c r="H36" s="41">
        <v>3000</v>
      </c>
    </row>
    <row r="37" spans="1:8" s="5" customFormat="1" ht="20.25" x14ac:dyDescent="0.3">
      <c r="A37" s="35">
        <v>1000057491</v>
      </c>
      <c r="B37" s="36" t="s">
        <v>762</v>
      </c>
      <c r="C37" s="36" t="s">
        <v>875</v>
      </c>
      <c r="D37" s="34">
        <v>44806</v>
      </c>
      <c r="E37" s="36">
        <v>221701</v>
      </c>
      <c r="F37" s="38" t="s">
        <v>870</v>
      </c>
      <c r="G37" s="39" t="s">
        <v>3</v>
      </c>
      <c r="H37" s="41">
        <v>3600</v>
      </c>
    </row>
    <row r="38" spans="1:8" s="5" customFormat="1" ht="20.25" x14ac:dyDescent="0.3">
      <c r="A38" s="35">
        <v>1000057490</v>
      </c>
      <c r="B38" s="36" t="s">
        <v>763</v>
      </c>
      <c r="C38" s="36" t="s">
        <v>876</v>
      </c>
      <c r="D38" s="34">
        <v>44810</v>
      </c>
      <c r="E38" s="36">
        <v>221701</v>
      </c>
      <c r="F38" s="38" t="s">
        <v>870</v>
      </c>
      <c r="G38" s="39" t="s">
        <v>3</v>
      </c>
      <c r="H38" s="41">
        <v>1820</v>
      </c>
    </row>
    <row r="39" spans="1:8" s="5" customFormat="1" ht="20.25" x14ac:dyDescent="0.3">
      <c r="A39" s="35">
        <v>1000057510</v>
      </c>
      <c r="B39" s="36" t="s">
        <v>764</v>
      </c>
      <c r="C39" s="36" t="s">
        <v>877</v>
      </c>
      <c r="D39" s="34">
        <v>44811</v>
      </c>
      <c r="E39" s="36">
        <v>221701</v>
      </c>
      <c r="F39" s="38" t="s">
        <v>870</v>
      </c>
      <c r="G39" s="39" t="s">
        <v>3</v>
      </c>
      <c r="H39" s="41">
        <v>15501</v>
      </c>
    </row>
    <row r="40" spans="1:8" s="5" customFormat="1" ht="20.25" x14ac:dyDescent="0.3">
      <c r="A40" s="35">
        <v>1000057509</v>
      </c>
      <c r="B40" s="36" t="s">
        <v>765</v>
      </c>
      <c r="C40" s="36" t="s">
        <v>878</v>
      </c>
      <c r="D40" s="34">
        <v>44813</v>
      </c>
      <c r="E40" s="36">
        <v>221701</v>
      </c>
      <c r="F40" s="38" t="s">
        <v>870</v>
      </c>
      <c r="G40" s="39" t="s">
        <v>3</v>
      </c>
      <c r="H40" s="41">
        <v>4020</v>
      </c>
    </row>
    <row r="41" spans="1:8" s="5" customFormat="1" ht="20.25" x14ac:dyDescent="0.3">
      <c r="A41" s="35">
        <v>1000057321</v>
      </c>
      <c r="B41" s="36" t="s">
        <v>766</v>
      </c>
      <c r="C41" s="36" t="s">
        <v>879</v>
      </c>
      <c r="D41" s="34">
        <v>44790</v>
      </c>
      <c r="E41" s="36">
        <v>221701</v>
      </c>
      <c r="F41" s="38" t="s">
        <v>870</v>
      </c>
      <c r="G41" s="39" t="s">
        <v>3</v>
      </c>
      <c r="H41" s="41">
        <v>3480</v>
      </c>
    </row>
    <row r="42" spans="1:8" s="5" customFormat="1" ht="20.25" x14ac:dyDescent="0.3">
      <c r="A42" s="35">
        <v>1000057583</v>
      </c>
      <c r="B42" s="36" t="s">
        <v>767</v>
      </c>
      <c r="C42" s="36" t="s">
        <v>880</v>
      </c>
      <c r="D42" s="34">
        <v>44820</v>
      </c>
      <c r="E42" s="36">
        <v>221701</v>
      </c>
      <c r="F42" s="38" t="s">
        <v>870</v>
      </c>
      <c r="G42" s="39" t="s">
        <v>3</v>
      </c>
      <c r="H42" s="41">
        <v>4080</v>
      </c>
    </row>
    <row r="43" spans="1:8" s="5" customFormat="1" ht="20.25" x14ac:dyDescent="0.3">
      <c r="A43" s="35">
        <v>1000057582</v>
      </c>
      <c r="B43" s="36" t="s">
        <v>768</v>
      </c>
      <c r="C43" s="36" t="s">
        <v>881</v>
      </c>
      <c r="D43" s="34">
        <v>44824</v>
      </c>
      <c r="E43" s="36">
        <v>221701</v>
      </c>
      <c r="F43" s="38" t="s">
        <v>870</v>
      </c>
      <c r="G43" s="39" t="s">
        <v>3</v>
      </c>
      <c r="H43" s="41">
        <v>2940</v>
      </c>
    </row>
    <row r="44" spans="1:8" s="5" customFormat="1" ht="20.25" x14ac:dyDescent="0.3">
      <c r="A44" s="35"/>
      <c r="B44" s="36" t="s">
        <v>769</v>
      </c>
      <c r="C44" s="36" t="s">
        <v>882</v>
      </c>
      <c r="D44" s="34">
        <v>44827</v>
      </c>
      <c r="E44" s="36">
        <v>221701</v>
      </c>
      <c r="F44" s="38" t="s">
        <v>870</v>
      </c>
      <c r="G44" s="39" t="s">
        <v>3</v>
      </c>
      <c r="H44" s="41">
        <v>4200</v>
      </c>
    </row>
    <row r="45" spans="1:8" s="5" customFormat="1" ht="20.25" x14ac:dyDescent="0.3">
      <c r="A45" s="35"/>
      <c r="B45" s="36"/>
      <c r="C45" s="36"/>
      <c r="D45" s="37"/>
      <c r="E45" s="36"/>
      <c r="F45" s="38"/>
      <c r="G45" s="96" t="s">
        <v>883</v>
      </c>
      <c r="H45" s="97">
        <f>SUM(H35:H44)</f>
        <v>45041</v>
      </c>
    </row>
    <row r="46" spans="1:8" s="5" customFormat="1" ht="20.25" x14ac:dyDescent="0.3">
      <c r="A46" s="35"/>
      <c r="B46" s="36"/>
      <c r="C46" s="36"/>
      <c r="D46" s="37"/>
      <c r="E46" s="36"/>
      <c r="F46" s="38"/>
      <c r="G46" s="42" t="s">
        <v>884</v>
      </c>
      <c r="H46" s="43">
        <f>SUM(H45,H34,H23)</f>
        <v>111482</v>
      </c>
    </row>
    <row r="47" spans="1:8" s="5" customFormat="1" ht="20.25" x14ac:dyDescent="0.3">
      <c r="A47" s="35">
        <v>1000043799</v>
      </c>
      <c r="B47" s="36">
        <v>2976</v>
      </c>
      <c r="C47" s="36"/>
      <c r="D47" s="37">
        <v>43152</v>
      </c>
      <c r="E47" s="36">
        <v>261101</v>
      </c>
      <c r="F47" s="38">
        <v>101512369</v>
      </c>
      <c r="G47" s="39" t="s">
        <v>7</v>
      </c>
      <c r="H47" s="41">
        <v>52050.74</v>
      </c>
    </row>
    <row r="48" spans="1:8" s="5" customFormat="1" ht="20.25" x14ac:dyDescent="0.3">
      <c r="A48" s="35"/>
      <c r="B48" s="36"/>
      <c r="C48" s="36"/>
      <c r="D48" s="37"/>
      <c r="E48" s="36"/>
      <c r="F48" s="38"/>
      <c r="G48" s="96" t="s">
        <v>885</v>
      </c>
      <c r="H48" s="97">
        <f>SUM(H47:H47)</f>
        <v>52050.74</v>
      </c>
    </row>
    <row r="49" spans="1:8" s="5" customFormat="1" ht="20.25" x14ac:dyDescent="0.3">
      <c r="A49" s="35">
        <v>1000044115</v>
      </c>
      <c r="B49" s="36">
        <v>2982</v>
      </c>
      <c r="C49" s="36" t="s">
        <v>886</v>
      </c>
      <c r="D49" s="37">
        <v>43179</v>
      </c>
      <c r="E49" s="36">
        <v>239601</v>
      </c>
      <c r="F49" s="38">
        <v>101512369</v>
      </c>
      <c r="G49" s="39" t="s">
        <v>7</v>
      </c>
      <c r="H49" s="41">
        <v>46357.48</v>
      </c>
    </row>
    <row r="50" spans="1:8" s="5" customFormat="1" ht="20.25" x14ac:dyDescent="0.3">
      <c r="A50" s="35"/>
      <c r="B50" s="36"/>
      <c r="C50" s="36"/>
      <c r="D50" s="37"/>
      <c r="E50" s="36"/>
      <c r="F50" s="38"/>
      <c r="G50" s="96" t="s">
        <v>887</v>
      </c>
      <c r="H50" s="97">
        <f>SUM(H49:H49)</f>
        <v>46357.48</v>
      </c>
    </row>
    <row r="51" spans="1:8" s="5" customFormat="1" ht="20.25" x14ac:dyDescent="0.3">
      <c r="A51" s="35">
        <v>1000044489</v>
      </c>
      <c r="B51" s="36">
        <v>2297</v>
      </c>
      <c r="C51" s="36" t="s">
        <v>888</v>
      </c>
      <c r="D51" s="37">
        <v>43201</v>
      </c>
      <c r="E51" s="36">
        <v>261101</v>
      </c>
      <c r="F51" s="38">
        <v>101512369</v>
      </c>
      <c r="G51" s="39" t="s">
        <v>7</v>
      </c>
      <c r="H51" s="41">
        <v>16822.080000000002</v>
      </c>
    </row>
    <row r="52" spans="1:8" s="5" customFormat="1" ht="20.25" x14ac:dyDescent="0.3">
      <c r="A52" s="35">
        <v>1000044566</v>
      </c>
      <c r="B52" s="36">
        <v>2315</v>
      </c>
      <c r="C52" s="36" t="s">
        <v>889</v>
      </c>
      <c r="D52" s="37">
        <v>43215</v>
      </c>
      <c r="E52" s="36">
        <v>239601</v>
      </c>
      <c r="F52" s="38">
        <v>101512369</v>
      </c>
      <c r="G52" s="39" t="s">
        <v>7</v>
      </c>
      <c r="H52" s="41">
        <v>8162.06</v>
      </c>
    </row>
    <row r="53" spans="1:8" s="5" customFormat="1" ht="20.25" x14ac:dyDescent="0.3">
      <c r="A53" s="35"/>
      <c r="B53" s="36"/>
      <c r="C53" s="36"/>
      <c r="D53" s="37"/>
      <c r="E53" s="36"/>
      <c r="F53" s="38"/>
      <c r="G53" s="96" t="s">
        <v>890</v>
      </c>
      <c r="H53" s="97">
        <f>SUM(H51:H52)</f>
        <v>24984.140000000003</v>
      </c>
    </row>
    <row r="54" spans="1:8" s="5" customFormat="1" ht="20.25" x14ac:dyDescent="0.3">
      <c r="A54" s="35">
        <v>1000044919</v>
      </c>
      <c r="B54" s="36">
        <v>2353</v>
      </c>
      <c r="C54" s="36" t="s">
        <v>891</v>
      </c>
      <c r="D54" s="37">
        <v>43249</v>
      </c>
      <c r="E54" s="36">
        <v>261101</v>
      </c>
      <c r="F54" s="38">
        <v>101512369</v>
      </c>
      <c r="G54" s="39" t="s">
        <v>7</v>
      </c>
      <c r="H54" s="41">
        <v>5718.28</v>
      </c>
    </row>
    <row r="55" spans="1:8" s="5" customFormat="1" ht="20.25" x14ac:dyDescent="0.3">
      <c r="A55" s="35">
        <v>1000044922</v>
      </c>
      <c r="B55" s="36">
        <v>2358</v>
      </c>
      <c r="C55" s="36" t="s">
        <v>892</v>
      </c>
      <c r="D55" s="37">
        <v>43250</v>
      </c>
      <c r="E55" s="36">
        <v>261101</v>
      </c>
      <c r="F55" s="38">
        <v>101512369</v>
      </c>
      <c r="G55" s="39" t="s">
        <v>7</v>
      </c>
      <c r="H55" s="41">
        <v>8519.36</v>
      </c>
    </row>
    <row r="56" spans="1:8" s="5" customFormat="1" ht="20.25" x14ac:dyDescent="0.3">
      <c r="A56" s="35"/>
      <c r="B56" s="36"/>
      <c r="C56" s="36"/>
      <c r="D56" s="37"/>
      <c r="E56" s="36"/>
      <c r="F56" s="38"/>
      <c r="G56" s="96" t="s">
        <v>893</v>
      </c>
      <c r="H56" s="97">
        <f>SUM(H54:H55)</f>
        <v>14237.64</v>
      </c>
    </row>
    <row r="57" spans="1:8" s="5" customFormat="1" ht="20.25" x14ac:dyDescent="0.3">
      <c r="A57" s="35">
        <v>1000045042</v>
      </c>
      <c r="B57" s="36">
        <v>2413</v>
      </c>
      <c r="C57" s="36" t="s">
        <v>894</v>
      </c>
      <c r="D57" s="37">
        <v>43263</v>
      </c>
      <c r="E57" s="36">
        <v>239601</v>
      </c>
      <c r="F57" s="38">
        <v>101512369</v>
      </c>
      <c r="G57" s="39" t="s">
        <v>7</v>
      </c>
      <c r="H57" s="41">
        <v>4430.59</v>
      </c>
    </row>
    <row r="58" spans="1:8" ht="20.25" x14ac:dyDescent="0.3">
      <c r="A58" s="35"/>
      <c r="B58" s="36"/>
      <c r="C58" s="36"/>
      <c r="D58" s="37"/>
      <c r="E58" s="36"/>
      <c r="F58" s="38"/>
      <c r="G58" s="96" t="s">
        <v>895</v>
      </c>
      <c r="H58" s="97">
        <f>SUM(H57)</f>
        <v>4430.59</v>
      </c>
    </row>
    <row r="59" spans="1:8" s="5" customFormat="1" ht="20.25" x14ac:dyDescent="0.3">
      <c r="A59" s="35">
        <v>1000045313</v>
      </c>
      <c r="B59" s="36">
        <v>2493</v>
      </c>
      <c r="C59" s="36" t="s">
        <v>896</v>
      </c>
      <c r="D59" s="37">
        <v>43290</v>
      </c>
      <c r="E59" s="36">
        <v>261101</v>
      </c>
      <c r="F59" s="38">
        <v>101512369</v>
      </c>
      <c r="G59" s="39" t="s">
        <v>7</v>
      </c>
      <c r="H59" s="41">
        <v>8623.44</v>
      </c>
    </row>
    <row r="60" spans="1:8" s="5" customFormat="1" ht="20.25" x14ac:dyDescent="0.3">
      <c r="A60" s="35">
        <v>1000045494</v>
      </c>
      <c r="B60" s="36">
        <v>2562</v>
      </c>
      <c r="C60" s="36" t="s">
        <v>897</v>
      </c>
      <c r="D60" s="37">
        <v>43307</v>
      </c>
      <c r="E60" s="36">
        <v>261101</v>
      </c>
      <c r="F60" s="38">
        <v>101512369</v>
      </c>
      <c r="G60" s="39" t="s">
        <v>7</v>
      </c>
      <c r="H60" s="41">
        <v>6570</v>
      </c>
    </row>
    <row r="61" spans="1:8" s="5" customFormat="1" ht="20.25" x14ac:dyDescent="0.3">
      <c r="A61" s="35"/>
      <c r="B61" s="36"/>
      <c r="C61" s="36"/>
      <c r="D61" s="37"/>
      <c r="E61" s="36"/>
      <c r="F61" s="38"/>
      <c r="G61" s="96" t="s">
        <v>898</v>
      </c>
      <c r="H61" s="97">
        <f>SUM(H59:H60)</f>
        <v>15193.44</v>
      </c>
    </row>
    <row r="62" spans="1:8" s="5" customFormat="1" ht="20.25" x14ac:dyDescent="0.3">
      <c r="A62" s="35">
        <v>1000045634</v>
      </c>
      <c r="B62" s="36">
        <v>2594</v>
      </c>
      <c r="C62" s="36" t="s">
        <v>899</v>
      </c>
      <c r="D62" s="37">
        <v>43318</v>
      </c>
      <c r="E62" s="36">
        <v>239601</v>
      </c>
      <c r="F62" s="38">
        <v>101512369</v>
      </c>
      <c r="G62" s="39" t="s">
        <v>7</v>
      </c>
      <c r="H62" s="41">
        <v>6231.96</v>
      </c>
    </row>
    <row r="63" spans="1:8" ht="20.25" x14ac:dyDescent="0.3">
      <c r="A63" s="35">
        <v>1000045769</v>
      </c>
      <c r="B63" s="36">
        <v>2614</v>
      </c>
      <c r="C63" s="36" t="s">
        <v>900</v>
      </c>
      <c r="D63" s="37">
        <v>43333</v>
      </c>
      <c r="E63" s="36">
        <v>261101</v>
      </c>
      <c r="F63" s="38">
        <v>101512369</v>
      </c>
      <c r="G63" s="39" t="s">
        <v>7</v>
      </c>
      <c r="H63" s="41">
        <v>5146.45</v>
      </c>
    </row>
    <row r="64" spans="1:8" s="5" customFormat="1" ht="20.25" x14ac:dyDescent="0.3">
      <c r="A64" s="35">
        <v>1000045818</v>
      </c>
      <c r="B64" s="36">
        <v>2657</v>
      </c>
      <c r="C64" s="36" t="s">
        <v>901</v>
      </c>
      <c r="D64" s="37">
        <v>43341</v>
      </c>
      <c r="E64" s="36">
        <v>239601</v>
      </c>
      <c r="F64" s="38">
        <v>101512369</v>
      </c>
      <c r="G64" s="39" t="s">
        <v>7</v>
      </c>
      <c r="H64" s="41">
        <v>4418.9799999999996</v>
      </c>
    </row>
    <row r="65" spans="1:8" s="5" customFormat="1" ht="20.25" x14ac:dyDescent="0.3">
      <c r="A65" s="35"/>
      <c r="B65" s="36"/>
      <c r="C65" s="36"/>
      <c r="D65" s="37"/>
      <c r="E65" s="36"/>
      <c r="F65" s="38"/>
      <c r="G65" s="96" t="s">
        <v>902</v>
      </c>
      <c r="H65" s="97">
        <f>SUM(H62:H64)</f>
        <v>15797.39</v>
      </c>
    </row>
    <row r="66" spans="1:8" s="5" customFormat="1" ht="20.25" x14ac:dyDescent="0.3">
      <c r="A66" s="35">
        <v>1000046273</v>
      </c>
      <c r="B66" s="36">
        <v>2772</v>
      </c>
      <c r="C66" s="36" t="s">
        <v>903</v>
      </c>
      <c r="D66" s="37">
        <v>43381</v>
      </c>
      <c r="E66" s="36">
        <v>239501</v>
      </c>
      <c r="F66" s="38">
        <v>101512369</v>
      </c>
      <c r="G66" s="39" t="s">
        <v>7</v>
      </c>
      <c r="H66" s="41">
        <v>3009</v>
      </c>
    </row>
    <row r="67" spans="1:8" s="5" customFormat="1" ht="20.25" x14ac:dyDescent="0.3">
      <c r="A67" s="35"/>
      <c r="B67" s="36"/>
      <c r="C67" s="36"/>
      <c r="D67" s="37"/>
      <c r="E67" s="36"/>
      <c r="F67" s="38"/>
      <c r="G67" s="96" t="s">
        <v>904</v>
      </c>
      <c r="H67" s="97">
        <f>SUM(H66)</f>
        <v>3009</v>
      </c>
    </row>
    <row r="68" spans="1:8" ht="20.25" x14ac:dyDescent="0.3">
      <c r="A68" s="35">
        <v>1000046626</v>
      </c>
      <c r="B68" s="36">
        <v>3027</v>
      </c>
      <c r="C68" s="36" t="s">
        <v>905</v>
      </c>
      <c r="D68" s="37">
        <v>43416</v>
      </c>
      <c r="E68" s="36">
        <v>239601</v>
      </c>
      <c r="F68" s="38">
        <v>101512369</v>
      </c>
      <c r="G68" s="39" t="s">
        <v>7</v>
      </c>
      <c r="H68" s="41">
        <v>15440.3</v>
      </c>
    </row>
    <row r="69" spans="1:8" s="5" customFormat="1" ht="20.25" x14ac:dyDescent="0.3">
      <c r="A69" s="35">
        <v>1000046632</v>
      </c>
      <c r="B69" s="36">
        <v>3020</v>
      </c>
      <c r="C69" s="36" t="s">
        <v>906</v>
      </c>
      <c r="D69" s="37">
        <v>43417</v>
      </c>
      <c r="E69" s="36">
        <v>261101</v>
      </c>
      <c r="F69" s="38">
        <v>101512369</v>
      </c>
      <c r="G69" s="39" t="s">
        <v>7</v>
      </c>
      <c r="H69" s="41">
        <v>17909.57</v>
      </c>
    </row>
    <row r="70" spans="1:8" s="5" customFormat="1" ht="20.25" x14ac:dyDescent="0.3">
      <c r="A70" s="35">
        <v>1000046724</v>
      </c>
      <c r="B70" s="36">
        <v>3206</v>
      </c>
      <c r="C70" s="36"/>
      <c r="D70" s="37">
        <v>43424</v>
      </c>
      <c r="E70" s="36">
        <v>265401</v>
      </c>
      <c r="F70" s="38">
        <v>101512369</v>
      </c>
      <c r="G70" s="39" t="s">
        <v>7</v>
      </c>
      <c r="H70" s="41">
        <v>502975</v>
      </c>
    </row>
    <row r="71" spans="1:8" s="5" customFormat="1" ht="20.25" x14ac:dyDescent="0.3">
      <c r="A71" s="35"/>
      <c r="B71" s="36"/>
      <c r="C71" s="36"/>
      <c r="D71" s="37"/>
      <c r="E71" s="36"/>
      <c r="F71" s="38"/>
      <c r="G71" s="96" t="s">
        <v>907</v>
      </c>
      <c r="H71" s="97">
        <f>SUM(H68:H70)</f>
        <v>536324.87</v>
      </c>
    </row>
    <row r="72" spans="1:8" s="5" customFormat="1" ht="20.25" x14ac:dyDescent="0.3">
      <c r="A72" s="35">
        <v>1000047188</v>
      </c>
      <c r="B72" s="36">
        <v>3362</v>
      </c>
      <c r="C72" s="36" t="s">
        <v>908</v>
      </c>
      <c r="D72" s="37">
        <v>44205</v>
      </c>
      <c r="E72" s="36">
        <v>265401</v>
      </c>
      <c r="F72" s="38">
        <v>101512369</v>
      </c>
      <c r="G72" s="39" t="s">
        <v>7</v>
      </c>
      <c r="H72" s="41">
        <v>107380</v>
      </c>
    </row>
    <row r="73" spans="1:8" s="5" customFormat="1" ht="20.25" x14ac:dyDescent="0.3">
      <c r="A73" s="35"/>
      <c r="B73" s="36"/>
      <c r="C73" s="36"/>
      <c r="D73" s="37"/>
      <c r="E73" s="36"/>
      <c r="F73" s="38"/>
      <c r="G73" s="96" t="s">
        <v>909</v>
      </c>
      <c r="H73" s="97">
        <f>SUM(H72)</f>
        <v>107380</v>
      </c>
    </row>
    <row r="74" spans="1:8" ht="20.25" x14ac:dyDescent="0.3">
      <c r="A74" s="35"/>
      <c r="B74" s="36"/>
      <c r="C74" s="36"/>
      <c r="D74" s="37"/>
      <c r="E74" s="36"/>
      <c r="F74" s="38"/>
      <c r="G74" s="42" t="s">
        <v>910</v>
      </c>
      <c r="H74" s="43">
        <f>SUM(H73,H71,H67,H65,H61,H58,H56,H53,H50,H48)</f>
        <v>819765.28999999992</v>
      </c>
    </row>
    <row r="75" spans="1:8" ht="20.25" x14ac:dyDescent="0.3">
      <c r="A75" s="35">
        <v>1000056900</v>
      </c>
      <c r="B75" s="36">
        <v>151</v>
      </c>
      <c r="C75" s="36" t="s">
        <v>911</v>
      </c>
      <c r="D75" s="37">
        <v>44729</v>
      </c>
      <c r="E75" s="36">
        <v>239301</v>
      </c>
      <c r="F75" s="38" t="s">
        <v>912</v>
      </c>
      <c r="G75" s="40" t="s">
        <v>22</v>
      </c>
      <c r="H75" s="44">
        <v>75000.800000000003</v>
      </c>
    </row>
    <row r="76" spans="1:8" s="5" customFormat="1" ht="20.25" x14ac:dyDescent="0.3">
      <c r="A76" s="35">
        <v>1000056972</v>
      </c>
      <c r="B76" s="36">
        <v>150</v>
      </c>
      <c r="C76" s="36" t="s">
        <v>913</v>
      </c>
      <c r="D76" s="37">
        <v>44726</v>
      </c>
      <c r="E76" s="36">
        <v>234101</v>
      </c>
      <c r="F76" s="38" t="s">
        <v>912</v>
      </c>
      <c r="G76" s="40" t="s">
        <v>22</v>
      </c>
      <c r="H76" s="44">
        <v>149900</v>
      </c>
    </row>
    <row r="77" spans="1:8" s="5" customFormat="1" ht="20.25" x14ac:dyDescent="0.3">
      <c r="A77" s="35">
        <v>1000056943</v>
      </c>
      <c r="B77" s="36">
        <v>153</v>
      </c>
      <c r="C77" s="36" t="s">
        <v>914</v>
      </c>
      <c r="D77" s="37">
        <v>44736</v>
      </c>
      <c r="E77" s="36">
        <v>234101</v>
      </c>
      <c r="F77" s="38" t="s">
        <v>912</v>
      </c>
      <c r="G77" s="40" t="s">
        <v>22</v>
      </c>
      <c r="H77" s="44">
        <v>52800</v>
      </c>
    </row>
    <row r="78" spans="1:8" ht="20.25" x14ac:dyDescent="0.3">
      <c r="A78" s="35">
        <v>1000056909</v>
      </c>
      <c r="B78" s="36">
        <v>152</v>
      </c>
      <c r="C78" s="36" t="s">
        <v>915</v>
      </c>
      <c r="D78" s="37">
        <v>44736</v>
      </c>
      <c r="E78" s="36">
        <v>234101</v>
      </c>
      <c r="F78" s="38" t="s">
        <v>912</v>
      </c>
      <c r="G78" s="40" t="s">
        <v>22</v>
      </c>
      <c r="H78" s="44">
        <v>38200</v>
      </c>
    </row>
    <row r="79" spans="1:8" s="5" customFormat="1" ht="20.25" x14ac:dyDescent="0.3">
      <c r="A79" s="35"/>
      <c r="B79" s="36"/>
      <c r="C79" s="36"/>
      <c r="D79" s="37"/>
      <c r="E79" s="36"/>
      <c r="F79" s="38"/>
      <c r="G79" s="96" t="s">
        <v>916</v>
      </c>
      <c r="H79" s="98">
        <f>SUM(H75:H78)</f>
        <v>315900.79999999999</v>
      </c>
    </row>
    <row r="80" spans="1:8" s="5" customFormat="1" ht="20.25" x14ac:dyDescent="0.3">
      <c r="A80" s="35">
        <v>1000056995</v>
      </c>
      <c r="B80" s="36">
        <v>154</v>
      </c>
      <c r="C80" s="36" t="s">
        <v>917</v>
      </c>
      <c r="D80" s="37">
        <v>44743</v>
      </c>
      <c r="E80" s="36">
        <v>234101</v>
      </c>
      <c r="F80" s="38" t="s">
        <v>912</v>
      </c>
      <c r="G80" s="40" t="s">
        <v>22</v>
      </c>
      <c r="H80" s="44">
        <v>72500</v>
      </c>
    </row>
    <row r="81" spans="1:8" s="5" customFormat="1" ht="20.25" x14ac:dyDescent="0.3">
      <c r="A81" s="35">
        <v>1000057089</v>
      </c>
      <c r="B81" s="36">
        <v>155</v>
      </c>
      <c r="C81" s="36" t="s">
        <v>918</v>
      </c>
      <c r="D81" s="37">
        <v>44755</v>
      </c>
      <c r="E81" s="36">
        <v>234101</v>
      </c>
      <c r="F81" s="38" t="s">
        <v>912</v>
      </c>
      <c r="G81" s="40" t="s">
        <v>22</v>
      </c>
      <c r="H81" s="44">
        <v>83750</v>
      </c>
    </row>
    <row r="82" spans="1:8" s="5" customFormat="1" ht="20.25" x14ac:dyDescent="0.3">
      <c r="A82" s="35">
        <v>1000057200</v>
      </c>
      <c r="B82" s="36">
        <v>158</v>
      </c>
      <c r="C82" s="36" t="s">
        <v>919</v>
      </c>
      <c r="D82" s="37">
        <v>44771</v>
      </c>
      <c r="E82" s="36">
        <v>234101</v>
      </c>
      <c r="F82" s="38" t="s">
        <v>912</v>
      </c>
      <c r="G82" s="40" t="s">
        <v>22</v>
      </c>
      <c r="H82" s="44">
        <v>36250</v>
      </c>
    </row>
    <row r="83" spans="1:8" ht="20.25" x14ac:dyDescent="0.3">
      <c r="A83" s="35">
        <v>1000057179</v>
      </c>
      <c r="B83" s="36">
        <v>156</v>
      </c>
      <c r="C83" s="36" t="s">
        <v>920</v>
      </c>
      <c r="D83" s="37">
        <v>44771</v>
      </c>
      <c r="E83" s="36">
        <v>239301</v>
      </c>
      <c r="F83" s="38" t="s">
        <v>912</v>
      </c>
      <c r="G83" s="40" t="s">
        <v>22</v>
      </c>
      <c r="H83" s="44">
        <v>157176</v>
      </c>
    </row>
    <row r="84" spans="1:8" s="5" customFormat="1" ht="20.25" x14ac:dyDescent="0.3">
      <c r="A84" s="35">
        <v>1000057181</v>
      </c>
      <c r="B84" s="36">
        <v>157</v>
      </c>
      <c r="C84" s="36" t="s">
        <v>921</v>
      </c>
      <c r="D84" s="37">
        <v>44771</v>
      </c>
      <c r="E84" s="36">
        <v>239301</v>
      </c>
      <c r="F84" s="38" t="s">
        <v>912</v>
      </c>
      <c r="G84" s="40" t="s">
        <v>22</v>
      </c>
      <c r="H84" s="44">
        <v>163341.5</v>
      </c>
    </row>
    <row r="85" spans="1:8" s="5" customFormat="1" ht="20.25" x14ac:dyDescent="0.3">
      <c r="A85" s="35"/>
      <c r="B85" s="36"/>
      <c r="C85" s="36"/>
      <c r="D85" s="37"/>
      <c r="E85" s="36"/>
      <c r="F85" s="38"/>
      <c r="G85" s="96" t="s">
        <v>860</v>
      </c>
      <c r="H85" s="98">
        <f>SUM(H80:H84)</f>
        <v>513017.5</v>
      </c>
    </row>
    <row r="86" spans="1:8" ht="20.25" x14ac:dyDescent="0.3">
      <c r="A86" s="35">
        <v>1000056909</v>
      </c>
      <c r="B86" s="36">
        <v>157</v>
      </c>
      <c r="C86" s="36" t="s">
        <v>921</v>
      </c>
      <c r="D86" s="37">
        <v>44771</v>
      </c>
      <c r="E86" s="36">
        <v>239301</v>
      </c>
      <c r="F86" s="38" t="s">
        <v>912</v>
      </c>
      <c r="G86" s="40" t="s">
        <v>22</v>
      </c>
      <c r="H86" s="44">
        <v>163341.5</v>
      </c>
    </row>
    <row r="87" spans="1:8" s="5" customFormat="1" ht="20.25" x14ac:dyDescent="0.3">
      <c r="A87" s="35"/>
      <c r="B87" s="36"/>
      <c r="C87" s="36"/>
      <c r="D87" s="37"/>
      <c r="E87" s="36"/>
      <c r="F87" s="38"/>
      <c r="G87" s="96" t="s">
        <v>883</v>
      </c>
      <c r="H87" s="98">
        <f>SUM(H86)</f>
        <v>163341.5</v>
      </c>
    </row>
    <row r="88" spans="1:8" s="5" customFormat="1" ht="20.25" x14ac:dyDescent="0.3">
      <c r="A88" s="35"/>
      <c r="B88" s="36"/>
      <c r="C88" s="36"/>
      <c r="D88" s="37"/>
      <c r="E88" s="36"/>
      <c r="F88" s="38"/>
      <c r="G88" s="42" t="s">
        <v>922</v>
      </c>
      <c r="H88" s="43">
        <f>SUM(H85,H79,H87)</f>
        <v>992259.8</v>
      </c>
    </row>
    <row r="89" spans="1:8" s="5" customFormat="1" ht="20.25" x14ac:dyDescent="0.3">
      <c r="A89" s="35">
        <v>1000054877</v>
      </c>
      <c r="B89" s="36">
        <v>8204</v>
      </c>
      <c r="C89" s="36" t="s">
        <v>923</v>
      </c>
      <c r="D89" s="37">
        <v>44462</v>
      </c>
      <c r="E89" s="36">
        <v>234101</v>
      </c>
      <c r="F89" s="38" t="s">
        <v>924</v>
      </c>
      <c r="G89" s="39" t="s">
        <v>26</v>
      </c>
      <c r="H89" s="41">
        <v>107750</v>
      </c>
    </row>
    <row r="90" spans="1:8" ht="20.25" x14ac:dyDescent="0.3">
      <c r="A90" s="35"/>
      <c r="B90" s="36"/>
      <c r="C90" s="36"/>
      <c r="D90" s="37"/>
      <c r="E90" s="36"/>
      <c r="F90" s="38"/>
      <c r="G90" s="96" t="s">
        <v>925</v>
      </c>
      <c r="H90" s="97">
        <f>SUM(H89:H89)</f>
        <v>107750</v>
      </c>
    </row>
    <row r="91" spans="1:8" s="5" customFormat="1" ht="20.25" x14ac:dyDescent="0.3">
      <c r="A91" s="35">
        <v>1000055062</v>
      </c>
      <c r="B91" s="36">
        <v>8241</v>
      </c>
      <c r="C91" s="36" t="s">
        <v>926</v>
      </c>
      <c r="D91" s="37">
        <v>44483</v>
      </c>
      <c r="E91" s="36">
        <v>234101</v>
      </c>
      <c r="F91" s="38" t="s">
        <v>924</v>
      </c>
      <c r="G91" s="39" t="s">
        <v>26</v>
      </c>
      <c r="H91" s="41">
        <v>47200</v>
      </c>
    </row>
    <row r="92" spans="1:8" s="5" customFormat="1" ht="20.25" x14ac:dyDescent="0.3">
      <c r="A92" s="35">
        <v>1000055127</v>
      </c>
      <c r="B92" s="36">
        <v>8255</v>
      </c>
      <c r="C92" s="36" t="s">
        <v>927</v>
      </c>
      <c r="D92" s="37">
        <v>44490</v>
      </c>
      <c r="E92" s="36">
        <v>234101</v>
      </c>
      <c r="F92" s="38" t="s">
        <v>924</v>
      </c>
      <c r="G92" s="39" t="s">
        <v>26</v>
      </c>
      <c r="H92" s="41">
        <v>97500</v>
      </c>
    </row>
    <row r="93" spans="1:8" ht="20.25" x14ac:dyDescent="0.3">
      <c r="A93" s="35"/>
      <c r="B93" s="36"/>
      <c r="C93" s="36"/>
      <c r="D93" s="37"/>
      <c r="E93" s="36"/>
      <c r="F93" s="38"/>
      <c r="G93" s="96" t="s">
        <v>928</v>
      </c>
      <c r="H93" s="97">
        <f>SUM(H91:H92)</f>
        <v>144700</v>
      </c>
    </row>
    <row r="94" spans="1:8" s="5" customFormat="1" ht="20.25" x14ac:dyDescent="0.3">
      <c r="A94" s="35">
        <v>1000055200</v>
      </c>
      <c r="B94" s="36">
        <v>8268</v>
      </c>
      <c r="C94" s="36" t="s">
        <v>929</v>
      </c>
      <c r="D94" s="37">
        <v>44498</v>
      </c>
      <c r="E94" s="36">
        <v>234101</v>
      </c>
      <c r="F94" s="38" t="s">
        <v>924</v>
      </c>
      <c r="G94" s="39" t="s">
        <v>26</v>
      </c>
      <c r="H94" s="41">
        <v>70000</v>
      </c>
    </row>
    <row r="95" spans="1:8" ht="20.25" x14ac:dyDescent="0.3">
      <c r="A95" s="35">
        <v>1000055230</v>
      </c>
      <c r="B95" s="36">
        <v>8282</v>
      </c>
      <c r="C95" s="36" t="s">
        <v>930</v>
      </c>
      <c r="D95" s="37">
        <v>44501</v>
      </c>
      <c r="E95" s="36">
        <v>234101</v>
      </c>
      <c r="F95" s="38" t="s">
        <v>924</v>
      </c>
      <c r="G95" s="39" t="s">
        <v>26</v>
      </c>
      <c r="H95" s="41">
        <v>70000</v>
      </c>
    </row>
    <row r="96" spans="1:8" ht="20.25" x14ac:dyDescent="0.3">
      <c r="A96" s="35"/>
      <c r="B96" s="36"/>
      <c r="C96" s="36"/>
      <c r="D96" s="37"/>
      <c r="E96" s="36"/>
      <c r="F96" s="38"/>
      <c r="G96" s="96" t="s">
        <v>931</v>
      </c>
      <c r="H96" s="97">
        <f>SUM(H94:H95)</f>
        <v>140000</v>
      </c>
    </row>
    <row r="97" spans="1:8" s="5" customFormat="1" ht="20.25" x14ac:dyDescent="0.3">
      <c r="A97" s="35">
        <v>1000055405</v>
      </c>
      <c r="B97" s="36">
        <v>8328</v>
      </c>
      <c r="C97" s="36" t="s">
        <v>932</v>
      </c>
      <c r="D97" s="37">
        <v>44526</v>
      </c>
      <c r="E97" s="36">
        <v>234101</v>
      </c>
      <c r="F97" s="38" t="s">
        <v>924</v>
      </c>
      <c r="G97" s="39" t="s">
        <v>26</v>
      </c>
      <c r="H97" s="41">
        <v>87750</v>
      </c>
    </row>
    <row r="98" spans="1:8" s="5" customFormat="1" ht="20.25" x14ac:dyDescent="0.3">
      <c r="A98" s="35">
        <v>1000055466</v>
      </c>
      <c r="B98" s="36">
        <v>8341</v>
      </c>
      <c r="C98" s="36" t="s">
        <v>933</v>
      </c>
      <c r="D98" s="37">
        <v>44532</v>
      </c>
      <c r="E98" s="36">
        <v>234101</v>
      </c>
      <c r="F98" s="38" t="s">
        <v>924</v>
      </c>
      <c r="G98" s="39" t="s">
        <v>26</v>
      </c>
      <c r="H98" s="41">
        <v>110000</v>
      </c>
    </row>
    <row r="99" spans="1:8" s="5" customFormat="1" ht="20.25" x14ac:dyDescent="0.3">
      <c r="A99" s="35">
        <v>1000055547</v>
      </c>
      <c r="B99" s="36">
        <v>8356</v>
      </c>
      <c r="C99" s="36" t="s">
        <v>934</v>
      </c>
      <c r="D99" s="37">
        <v>44539</v>
      </c>
      <c r="E99" s="36">
        <v>234101</v>
      </c>
      <c r="F99" s="38" t="s">
        <v>924</v>
      </c>
      <c r="G99" s="39" t="s">
        <v>26</v>
      </c>
      <c r="H99" s="41">
        <v>98600</v>
      </c>
    </row>
    <row r="100" spans="1:8" s="5" customFormat="1" ht="20.25" x14ac:dyDescent="0.3">
      <c r="A100" s="35"/>
      <c r="B100" s="36"/>
      <c r="C100" s="36"/>
      <c r="D100" s="37"/>
      <c r="E100" s="36"/>
      <c r="F100" s="38"/>
      <c r="G100" s="96" t="s">
        <v>935</v>
      </c>
      <c r="H100" s="97">
        <f>SUM(H97:H99)</f>
        <v>296350</v>
      </c>
    </row>
    <row r="101" spans="1:8" ht="20.25" x14ac:dyDescent="0.3">
      <c r="A101" s="35">
        <v>1000055702</v>
      </c>
      <c r="B101" s="36">
        <v>8378</v>
      </c>
      <c r="C101" s="36" t="s">
        <v>936</v>
      </c>
      <c r="D101" s="37">
        <v>44547</v>
      </c>
      <c r="E101" s="36">
        <v>234101</v>
      </c>
      <c r="F101" s="38" t="s">
        <v>924</v>
      </c>
      <c r="G101" s="39" t="s">
        <v>26</v>
      </c>
      <c r="H101" s="41">
        <v>125300</v>
      </c>
    </row>
    <row r="102" spans="1:8" s="5" customFormat="1" ht="20.25" x14ac:dyDescent="0.3">
      <c r="A102" s="35">
        <v>1000055710</v>
      </c>
      <c r="B102" s="36">
        <v>8404</v>
      </c>
      <c r="C102" s="36" t="s">
        <v>937</v>
      </c>
      <c r="D102" s="37">
        <v>44559</v>
      </c>
      <c r="E102" s="36">
        <v>234101</v>
      </c>
      <c r="F102" s="38" t="s">
        <v>924</v>
      </c>
      <c r="G102" s="39" t="s">
        <v>26</v>
      </c>
      <c r="H102" s="41">
        <v>78000</v>
      </c>
    </row>
    <row r="103" spans="1:8" s="5" customFormat="1" ht="20.25" x14ac:dyDescent="0.3">
      <c r="A103" s="35"/>
      <c r="B103" s="36"/>
      <c r="C103" s="36"/>
      <c r="D103" s="37"/>
      <c r="E103" s="36"/>
      <c r="F103" s="38"/>
      <c r="G103" s="96" t="s">
        <v>938</v>
      </c>
      <c r="H103" s="97">
        <f>SUM(H101:H102)</f>
        <v>203300</v>
      </c>
    </row>
    <row r="104" spans="1:8" s="5" customFormat="1" ht="20.25" x14ac:dyDescent="0.3">
      <c r="A104" s="35">
        <v>1000055677</v>
      </c>
      <c r="B104" s="36">
        <v>8393</v>
      </c>
      <c r="C104" s="36" t="s">
        <v>939</v>
      </c>
      <c r="D104" s="37">
        <v>44552</v>
      </c>
      <c r="E104" s="36">
        <v>234101</v>
      </c>
      <c r="F104" s="38" t="s">
        <v>924</v>
      </c>
      <c r="G104" s="39" t="s">
        <v>26</v>
      </c>
      <c r="H104" s="41">
        <v>128500</v>
      </c>
    </row>
    <row r="105" spans="1:8" s="5" customFormat="1" ht="20.25" x14ac:dyDescent="0.3">
      <c r="A105" s="35"/>
      <c r="B105" s="36"/>
      <c r="C105" s="36"/>
      <c r="D105" s="37"/>
      <c r="E105" s="36"/>
      <c r="F105" s="38"/>
      <c r="G105" s="96" t="s">
        <v>940</v>
      </c>
      <c r="H105" s="97">
        <f>SUM(H104:H104)</f>
        <v>128500</v>
      </c>
    </row>
    <row r="106" spans="1:8" s="5" customFormat="1" ht="20.25" x14ac:dyDescent="0.3">
      <c r="A106" s="35">
        <v>1000056349</v>
      </c>
      <c r="B106" s="36">
        <v>8575</v>
      </c>
      <c r="C106" s="36" t="s">
        <v>941</v>
      </c>
      <c r="D106" s="37">
        <v>44652</v>
      </c>
      <c r="E106" s="36">
        <v>234101</v>
      </c>
      <c r="F106" s="38" t="s">
        <v>924</v>
      </c>
      <c r="G106" s="39" t="s">
        <v>26</v>
      </c>
      <c r="H106" s="41">
        <v>82500</v>
      </c>
    </row>
    <row r="107" spans="1:8" s="5" customFormat="1" ht="20.25" x14ac:dyDescent="0.3">
      <c r="A107" s="35"/>
      <c r="B107" s="36"/>
      <c r="C107" s="36"/>
      <c r="D107" s="37"/>
      <c r="E107" s="36"/>
      <c r="F107" s="38"/>
      <c r="G107" s="96" t="s">
        <v>872</v>
      </c>
      <c r="H107" s="97">
        <f>SUM(H106:H106)</f>
        <v>82500</v>
      </c>
    </row>
    <row r="108" spans="1:8" s="5" customFormat="1" ht="20.25" x14ac:dyDescent="0.3">
      <c r="A108" s="35"/>
      <c r="B108" s="36"/>
      <c r="C108" s="36"/>
      <c r="D108" s="37"/>
      <c r="E108" s="36"/>
      <c r="F108" s="38"/>
      <c r="G108" s="45" t="s">
        <v>942</v>
      </c>
      <c r="H108" s="43">
        <f>SUM(H107,H105,H103,H100,H96,H93,H90)</f>
        <v>1103100</v>
      </c>
    </row>
    <row r="109" spans="1:8" s="5" customFormat="1" ht="20.25" x14ac:dyDescent="0.3">
      <c r="A109" s="35">
        <v>1000054728</v>
      </c>
      <c r="B109" s="36">
        <v>935</v>
      </c>
      <c r="C109" s="36" t="s">
        <v>943</v>
      </c>
      <c r="D109" s="37">
        <v>44447</v>
      </c>
      <c r="E109" s="36">
        <v>234101</v>
      </c>
      <c r="F109" s="38" t="s">
        <v>944</v>
      </c>
      <c r="G109" s="39" t="s">
        <v>33</v>
      </c>
      <c r="H109" s="41">
        <v>97320</v>
      </c>
    </row>
    <row r="110" spans="1:8" s="5" customFormat="1" ht="20.25" x14ac:dyDescent="0.3">
      <c r="A110" s="35">
        <v>1000054812</v>
      </c>
      <c r="B110" s="36">
        <v>866</v>
      </c>
      <c r="C110" s="36" t="s">
        <v>945</v>
      </c>
      <c r="D110" s="37">
        <v>44456</v>
      </c>
      <c r="E110" s="36">
        <v>234101</v>
      </c>
      <c r="F110" s="38" t="s">
        <v>944</v>
      </c>
      <c r="G110" s="39" t="s">
        <v>33</v>
      </c>
      <c r="H110" s="41">
        <v>95340</v>
      </c>
    </row>
    <row r="111" spans="1:8" ht="20.25" x14ac:dyDescent="0.3">
      <c r="A111" s="35">
        <v>1000054865</v>
      </c>
      <c r="B111" s="36">
        <v>970</v>
      </c>
      <c r="C111" s="36" t="s">
        <v>946</v>
      </c>
      <c r="D111" s="37">
        <v>44461</v>
      </c>
      <c r="E111" s="36">
        <v>234101</v>
      </c>
      <c r="F111" s="38" t="s">
        <v>944</v>
      </c>
      <c r="G111" s="39" t="s">
        <v>33</v>
      </c>
      <c r="H111" s="41">
        <v>59760</v>
      </c>
    </row>
    <row r="112" spans="1:8" s="5" customFormat="1" ht="20.25" x14ac:dyDescent="0.3">
      <c r="A112" s="35">
        <v>1000054868</v>
      </c>
      <c r="B112" s="36">
        <v>969</v>
      </c>
      <c r="C112" s="36" t="s">
        <v>947</v>
      </c>
      <c r="D112" s="37">
        <v>44461</v>
      </c>
      <c r="E112" s="36">
        <v>234101</v>
      </c>
      <c r="F112" s="38" t="s">
        <v>944</v>
      </c>
      <c r="G112" s="39" t="s">
        <v>33</v>
      </c>
      <c r="H112" s="41">
        <v>88000</v>
      </c>
    </row>
    <row r="113" spans="1:8" ht="20.25" x14ac:dyDescent="0.3">
      <c r="A113" s="35"/>
      <c r="B113" s="36"/>
      <c r="C113" s="36"/>
      <c r="D113" s="37"/>
      <c r="E113" s="36"/>
      <c r="F113" s="38"/>
      <c r="G113" s="96" t="s">
        <v>925</v>
      </c>
      <c r="H113" s="97">
        <f>SUM(H109:H112)</f>
        <v>340420</v>
      </c>
    </row>
    <row r="114" spans="1:8" s="5" customFormat="1" ht="20.25" x14ac:dyDescent="0.3">
      <c r="A114" s="35">
        <v>1000054927</v>
      </c>
      <c r="B114" s="36">
        <v>990</v>
      </c>
      <c r="C114" s="36" t="s">
        <v>948</v>
      </c>
      <c r="D114" s="37">
        <v>44468</v>
      </c>
      <c r="E114" s="36">
        <v>234101</v>
      </c>
      <c r="F114" s="38" t="s">
        <v>944</v>
      </c>
      <c r="G114" s="39" t="s">
        <v>33</v>
      </c>
      <c r="H114" s="41">
        <v>34246</v>
      </c>
    </row>
    <row r="115" spans="1:8" ht="20.25" x14ac:dyDescent="0.3">
      <c r="A115" s="35">
        <v>1000054933</v>
      </c>
      <c r="B115" s="36">
        <v>989</v>
      </c>
      <c r="C115" s="36" t="s">
        <v>949</v>
      </c>
      <c r="D115" s="37">
        <v>44468</v>
      </c>
      <c r="E115" s="36">
        <v>234101</v>
      </c>
      <c r="F115" s="38" t="s">
        <v>944</v>
      </c>
      <c r="G115" s="39" t="s">
        <v>33</v>
      </c>
      <c r="H115" s="41">
        <v>104500.8</v>
      </c>
    </row>
    <row r="116" spans="1:8" s="5" customFormat="1" ht="20.25" x14ac:dyDescent="0.3">
      <c r="A116" s="35">
        <v>1000054955</v>
      </c>
      <c r="B116" s="36">
        <v>1000</v>
      </c>
      <c r="C116" s="36" t="s">
        <v>950</v>
      </c>
      <c r="D116" s="37">
        <v>44473</v>
      </c>
      <c r="E116" s="36">
        <v>234101</v>
      </c>
      <c r="F116" s="38" t="s">
        <v>944</v>
      </c>
      <c r="G116" s="39" t="s">
        <v>33</v>
      </c>
      <c r="H116" s="41">
        <v>25740</v>
      </c>
    </row>
    <row r="117" spans="1:8" s="5" customFormat="1" ht="20.25" x14ac:dyDescent="0.3">
      <c r="A117" s="35">
        <v>1000055019</v>
      </c>
      <c r="B117" s="36">
        <v>1028</v>
      </c>
      <c r="C117" s="36" t="s">
        <v>951</v>
      </c>
      <c r="D117" s="37">
        <v>44477</v>
      </c>
      <c r="E117" s="36">
        <v>239301</v>
      </c>
      <c r="F117" s="38" t="s">
        <v>944</v>
      </c>
      <c r="G117" s="39" t="s">
        <v>33</v>
      </c>
      <c r="H117" s="41">
        <v>62658</v>
      </c>
    </row>
    <row r="118" spans="1:8" ht="20.25" x14ac:dyDescent="0.3">
      <c r="A118" s="35">
        <v>1000055086</v>
      </c>
      <c r="B118" s="36">
        <v>1038</v>
      </c>
      <c r="C118" s="36" t="s">
        <v>952</v>
      </c>
      <c r="D118" s="37">
        <v>44482</v>
      </c>
      <c r="E118" s="36">
        <v>234101</v>
      </c>
      <c r="F118" s="38" t="s">
        <v>944</v>
      </c>
      <c r="G118" s="39" t="s">
        <v>33</v>
      </c>
      <c r="H118" s="41">
        <v>130890</v>
      </c>
    </row>
    <row r="119" spans="1:8" s="5" customFormat="1" ht="20.25" x14ac:dyDescent="0.3">
      <c r="A119" s="35">
        <v>1000055104</v>
      </c>
      <c r="B119" s="36">
        <v>1065</v>
      </c>
      <c r="C119" s="36" t="s">
        <v>953</v>
      </c>
      <c r="D119" s="37">
        <v>44488</v>
      </c>
      <c r="E119" s="36">
        <v>234101</v>
      </c>
      <c r="F119" s="38" t="s">
        <v>944</v>
      </c>
      <c r="G119" s="39" t="s">
        <v>33</v>
      </c>
      <c r="H119" s="41">
        <v>129100</v>
      </c>
    </row>
    <row r="120" spans="1:8" s="5" customFormat="1" ht="20.25" x14ac:dyDescent="0.3">
      <c r="A120" s="35">
        <v>1000055084</v>
      </c>
      <c r="B120" s="36">
        <v>1060</v>
      </c>
      <c r="C120" s="36" t="s">
        <v>954</v>
      </c>
      <c r="D120" s="37">
        <v>44487</v>
      </c>
      <c r="E120" s="36">
        <v>234101</v>
      </c>
      <c r="F120" s="38" t="s">
        <v>944</v>
      </c>
      <c r="G120" s="39" t="s">
        <v>33</v>
      </c>
      <c r="H120" s="41">
        <v>112147.2</v>
      </c>
    </row>
    <row r="121" spans="1:8" s="5" customFormat="1" ht="20.25" x14ac:dyDescent="0.3">
      <c r="A121" s="35">
        <v>1000055065</v>
      </c>
      <c r="B121" s="36">
        <v>1049</v>
      </c>
      <c r="C121" s="36" t="s">
        <v>955</v>
      </c>
      <c r="D121" s="37">
        <v>44483</v>
      </c>
      <c r="E121" s="36">
        <v>234101</v>
      </c>
      <c r="F121" s="38" t="s">
        <v>944</v>
      </c>
      <c r="G121" s="39" t="s">
        <v>33</v>
      </c>
      <c r="H121" s="41">
        <v>63513.5</v>
      </c>
    </row>
    <row r="122" spans="1:8" s="5" customFormat="1" ht="20.25" x14ac:dyDescent="0.3">
      <c r="A122" s="35">
        <v>1000055132</v>
      </c>
      <c r="B122" s="36">
        <v>1077</v>
      </c>
      <c r="C122" s="46" t="s">
        <v>956</v>
      </c>
      <c r="D122" s="37">
        <v>44491</v>
      </c>
      <c r="E122" s="36">
        <v>239301</v>
      </c>
      <c r="F122" s="38" t="s">
        <v>944</v>
      </c>
      <c r="G122" s="39" t="s">
        <v>33</v>
      </c>
      <c r="H122" s="41">
        <v>9850.0499999999993</v>
      </c>
    </row>
    <row r="123" spans="1:8" s="5" customFormat="1" ht="20.25" x14ac:dyDescent="0.3">
      <c r="A123" s="35"/>
      <c r="B123" s="36"/>
      <c r="C123" s="36"/>
      <c r="D123" s="37"/>
      <c r="E123" s="36"/>
      <c r="F123" s="38"/>
      <c r="G123" s="96" t="s">
        <v>928</v>
      </c>
      <c r="H123" s="97">
        <f>SUM(H114:H122)</f>
        <v>672645.55</v>
      </c>
    </row>
    <row r="124" spans="1:8" s="5" customFormat="1" ht="20.25" x14ac:dyDescent="0.3">
      <c r="A124" s="35">
        <v>1000054982</v>
      </c>
      <c r="B124" s="36">
        <v>1009</v>
      </c>
      <c r="C124" s="46" t="s">
        <v>957</v>
      </c>
      <c r="D124" s="37">
        <v>44474</v>
      </c>
      <c r="E124" s="36">
        <v>234101</v>
      </c>
      <c r="F124" s="38" t="s">
        <v>944</v>
      </c>
      <c r="G124" s="39" t="s">
        <v>33</v>
      </c>
      <c r="H124" s="41">
        <v>66060</v>
      </c>
    </row>
    <row r="125" spans="1:8" s="5" customFormat="1" ht="20.25" x14ac:dyDescent="0.3">
      <c r="A125" s="35"/>
      <c r="B125" s="36"/>
      <c r="C125" s="36"/>
      <c r="D125" s="37"/>
      <c r="E125" s="36"/>
      <c r="F125" s="38"/>
      <c r="G125" s="96" t="s">
        <v>940</v>
      </c>
      <c r="H125" s="97">
        <f>SUM(H124:H124)</f>
        <v>66060</v>
      </c>
    </row>
    <row r="126" spans="1:8" ht="20.25" x14ac:dyDescent="0.3">
      <c r="A126" s="35">
        <v>1000056701</v>
      </c>
      <c r="B126" s="36">
        <v>638</v>
      </c>
      <c r="C126" s="46" t="s">
        <v>958</v>
      </c>
      <c r="D126" s="37">
        <v>44700</v>
      </c>
      <c r="E126" s="36">
        <v>234101</v>
      </c>
      <c r="F126" s="38" t="s">
        <v>944</v>
      </c>
      <c r="G126" s="39" t="s">
        <v>33</v>
      </c>
      <c r="H126" s="41">
        <v>100000</v>
      </c>
    </row>
    <row r="127" spans="1:8" s="5" customFormat="1" ht="20.25" x14ac:dyDescent="0.3">
      <c r="A127" s="35">
        <v>1000056681</v>
      </c>
      <c r="B127" s="36">
        <v>624</v>
      </c>
      <c r="C127" s="46" t="s">
        <v>959</v>
      </c>
      <c r="D127" s="37">
        <v>44694</v>
      </c>
      <c r="E127" s="36">
        <v>234101</v>
      </c>
      <c r="F127" s="38" t="s">
        <v>944</v>
      </c>
      <c r="G127" s="39" t="s">
        <v>33</v>
      </c>
      <c r="H127" s="41">
        <v>80000</v>
      </c>
    </row>
    <row r="128" spans="1:8" s="7" customFormat="1" ht="20.25" x14ac:dyDescent="0.3">
      <c r="A128" s="35"/>
      <c r="B128" s="36"/>
      <c r="C128" s="36"/>
      <c r="D128" s="37"/>
      <c r="E128" s="36"/>
      <c r="F128" s="38"/>
      <c r="G128" s="96" t="s">
        <v>960</v>
      </c>
      <c r="H128" s="97">
        <f>SUM(H126:H127)</f>
        <v>180000</v>
      </c>
    </row>
    <row r="129" spans="1:8" s="5" customFormat="1" ht="20.25" x14ac:dyDescent="0.3">
      <c r="A129" s="35">
        <v>1000056692</v>
      </c>
      <c r="B129" s="36">
        <v>639</v>
      </c>
      <c r="C129" s="46" t="s">
        <v>961</v>
      </c>
      <c r="D129" s="37">
        <v>44700</v>
      </c>
      <c r="E129" s="36">
        <v>239301</v>
      </c>
      <c r="F129" s="38" t="s">
        <v>944</v>
      </c>
      <c r="G129" s="39" t="s">
        <v>33</v>
      </c>
      <c r="H129" s="41">
        <v>3540</v>
      </c>
    </row>
    <row r="130" spans="1:8" s="5" customFormat="1" ht="20.25" x14ac:dyDescent="0.3">
      <c r="A130" s="35">
        <v>1000056756</v>
      </c>
      <c r="B130" s="36">
        <v>658</v>
      </c>
      <c r="C130" s="46" t="s">
        <v>962</v>
      </c>
      <c r="D130" s="37">
        <v>44708</v>
      </c>
      <c r="E130" s="36">
        <v>239301</v>
      </c>
      <c r="F130" s="38" t="s">
        <v>944</v>
      </c>
      <c r="G130" s="39" t="s">
        <v>33</v>
      </c>
      <c r="H130" s="41">
        <v>114460</v>
      </c>
    </row>
    <row r="131" spans="1:8" s="5" customFormat="1" ht="20.25" x14ac:dyDescent="0.3">
      <c r="A131" s="35">
        <v>1000056580</v>
      </c>
      <c r="B131" s="36">
        <v>596</v>
      </c>
      <c r="C131" s="46" t="s">
        <v>963</v>
      </c>
      <c r="D131" s="37">
        <v>44686</v>
      </c>
      <c r="E131" s="36">
        <v>239301</v>
      </c>
      <c r="F131" s="38" t="s">
        <v>944</v>
      </c>
      <c r="G131" s="39" t="s">
        <v>33</v>
      </c>
      <c r="H131" s="41">
        <v>110094</v>
      </c>
    </row>
    <row r="132" spans="1:8" s="5" customFormat="1" ht="20.25" x14ac:dyDescent="0.3">
      <c r="A132" s="35">
        <v>1000056583</v>
      </c>
      <c r="B132" s="36">
        <v>598</v>
      </c>
      <c r="C132" s="46" t="s">
        <v>964</v>
      </c>
      <c r="D132" s="37">
        <v>44686</v>
      </c>
      <c r="E132" s="36">
        <v>239301</v>
      </c>
      <c r="F132" s="38" t="s">
        <v>944</v>
      </c>
      <c r="G132" s="39" t="s">
        <v>33</v>
      </c>
      <c r="H132" s="41">
        <v>73800</v>
      </c>
    </row>
    <row r="133" spans="1:8" s="5" customFormat="1" ht="20.25" x14ac:dyDescent="0.3">
      <c r="A133" s="35">
        <v>1000056965</v>
      </c>
      <c r="B133" s="36">
        <v>698</v>
      </c>
      <c r="C133" s="46" t="s">
        <v>965</v>
      </c>
      <c r="D133" s="37">
        <v>44740</v>
      </c>
      <c r="E133" s="36">
        <v>237203</v>
      </c>
      <c r="F133" s="38" t="s">
        <v>944</v>
      </c>
      <c r="G133" s="39" t="s">
        <v>33</v>
      </c>
      <c r="H133" s="41">
        <v>67260</v>
      </c>
    </row>
    <row r="134" spans="1:8" s="5" customFormat="1" ht="20.25" x14ac:dyDescent="0.3">
      <c r="A134" s="35"/>
      <c r="B134" s="36"/>
      <c r="C134" s="46"/>
      <c r="D134" s="37"/>
      <c r="E134" s="36"/>
      <c r="F134" s="38"/>
      <c r="G134" s="96" t="s">
        <v>916</v>
      </c>
      <c r="H134" s="97">
        <f>SUM(H129:H133)</f>
        <v>369154</v>
      </c>
    </row>
    <row r="135" spans="1:8" s="5" customFormat="1" ht="20.25" x14ac:dyDescent="0.3">
      <c r="A135" s="35">
        <v>1000056745</v>
      </c>
      <c r="B135" s="36">
        <v>659</v>
      </c>
      <c r="C135" s="46" t="s">
        <v>966</v>
      </c>
      <c r="D135" s="37">
        <v>44768</v>
      </c>
      <c r="E135" s="36">
        <v>234101</v>
      </c>
      <c r="F135" s="38" t="s">
        <v>944</v>
      </c>
      <c r="G135" s="39" t="s">
        <v>33</v>
      </c>
      <c r="H135" s="41">
        <v>22500</v>
      </c>
    </row>
    <row r="136" spans="1:8" s="5" customFormat="1" ht="20.25" x14ac:dyDescent="0.3">
      <c r="A136" s="35"/>
      <c r="B136" s="36"/>
      <c r="C136" s="36"/>
      <c r="D136" s="37"/>
      <c r="E136" s="36"/>
      <c r="F136" s="38"/>
      <c r="G136" s="96" t="s">
        <v>860</v>
      </c>
      <c r="H136" s="97">
        <f>SUM(H135)</f>
        <v>22500</v>
      </c>
    </row>
    <row r="137" spans="1:8" s="5" customFormat="1" ht="20.25" x14ac:dyDescent="0.3">
      <c r="A137" s="35">
        <v>1000055810</v>
      </c>
      <c r="B137" s="36">
        <v>419</v>
      </c>
      <c r="C137" s="46" t="s">
        <v>967</v>
      </c>
      <c r="D137" s="37">
        <v>44579</v>
      </c>
      <c r="E137" s="36">
        <v>239301</v>
      </c>
      <c r="F137" s="38" t="s">
        <v>944</v>
      </c>
      <c r="G137" s="39" t="s">
        <v>33</v>
      </c>
      <c r="H137" s="41">
        <v>23600</v>
      </c>
    </row>
    <row r="138" spans="1:8" s="5" customFormat="1" ht="20.25" x14ac:dyDescent="0.3">
      <c r="A138" s="35">
        <v>1000057147</v>
      </c>
      <c r="B138" s="36">
        <v>748</v>
      </c>
      <c r="C138" s="46" t="s">
        <v>968</v>
      </c>
      <c r="D138" s="37">
        <v>44764</v>
      </c>
      <c r="E138" s="36">
        <v>234101</v>
      </c>
      <c r="F138" s="38" t="s">
        <v>944</v>
      </c>
      <c r="G138" s="39" t="s">
        <v>33</v>
      </c>
      <c r="H138" s="41">
        <v>36000</v>
      </c>
    </row>
    <row r="139" spans="1:8" s="5" customFormat="1" ht="20.25" x14ac:dyDescent="0.3">
      <c r="A139" s="35">
        <v>1000057251</v>
      </c>
      <c r="B139" s="36">
        <v>775</v>
      </c>
      <c r="C139" s="46" t="s">
        <v>969</v>
      </c>
      <c r="D139" s="37">
        <v>44778</v>
      </c>
      <c r="E139" s="36">
        <v>234101</v>
      </c>
      <c r="F139" s="38" t="s">
        <v>944</v>
      </c>
      <c r="G139" s="39" t="s">
        <v>33</v>
      </c>
      <c r="H139" s="41">
        <v>8100</v>
      </c>
    </row>
    <row r="140" spans="1:8" s="5" customFormat="1" ht="20.25" x14ac:dyDescent="0.3">
      <c r="A140" s="35">
        <v>1000057116</v>
      </c>
      <c r="B140" s="36">
        <v>770</v>
      </c>
      <c r="C140" s="46" t="s">
        <v>970</v>
      </c>
      <c r="D140" s="37">
        <v>44757</v>
      </c>
      <c r="E140" s="36">
        <v>239301</v>
      </c>
      <c r="F140" s="38" t="s">
        <v>944</v>
      </c>
      <c r="G140" s="39" t="s">
        <v>33</v>
      </c>
      <c r="H140" s="41">
        <v>81420</v>
      </c>
    </row>
    <row r="141" spans="1:8" s="5" customFormat="1" ht="20.25" x14ac:dyDescent="0.3">
      <c r="A141" s="35">
        <v>1000057120</v>
      </c>
      <c r="B141" s="36">
        <v>771</v>
      </c>
      <c r="C141" s="46" t="s">
        <v>971</v>
      </c>
      <c r="D141" s="37">
        <v>44757</v>
      </c>
      <c r="E141" s="36">
        <v>239301</v>
      </c>
      <c r="F141" s="38" t="s">
        <v>944</v>
      </c>
      <c r="G141" s="39" t="s">
        <v>33</v>
      </c>
      <c r="H141" s="41">
        <v>126720</v>
      </c>
    </row>
    <row r="142" spans="1:8" s="5" customFormat="1" ht="20.25" x14ac:dyDescent="0.3">
      <c r="A142" s="35">
        <v>1000057277</v>
      </c>
      <c r="B142" s="36">
        <v>796</v>
      </c>
      <c r="C142" s="46" t="s">
        <v>972</v>
      </c>
      <c r="D142" s="37">
        <v>44784</v>
      </c>
      <c r="E142" s="36">
        <v>234101</v>
      </c>
      <c r="F142" s="38" t="s">
        <v>944</v>
      </c>
      <c r="G142" s="39" t="s">
        <v>33</v>
      </c>
      <c r="H142" s="41">
        <v>53100</v>
      </c>
    </row>
    <row r="143" spans="1:8" s="5" customFormat="1" ht="20.25" x14ac:dyDescent="0.3">
      <c r="A143" s="35">
        <v>1000057309</v>
      </c>
      <c r="B143" s="36">
        <v>749</v>
      </c>
      <c r="C143" s="46" t="s">
        <v>973</v>
      </c>
      <c r="D143" s="37">
        <v>44790</v>
      </c>
      <c r="E143" s="36">
        <v>234101</v>
      </c>
      <c r="F143" s="38" t="s">
        <v>944</v>
      </c>
      <c r="G143" s="39" t="s">
        <v>33</v>
      </c>
      <c r="H143" s="41">
        <v>16600</v>
      </c>
    </row>
    <row r="144" spans="1:8" s="5" customFormat="1" ht="20.25" x14ac:dyDescent="0.3">
      <c r="A144" s="35"/>
      <c r="B144" s="36"/>
      <c r="C144" s="36"/>
      <c r="D144" s="37"/>
      <c r="E144" s="36"/>
      <c r="F144" s="38"/>
      <c r="G144" s="96" t="s">
        <v>872</v>
      </c>
      <c r="H144" s="97">
        <f>SUM(H137:H143)</f>
        <v>345540</v>
      </c>
    </row>
    <row r="145" spans="1:8" s="5" customFormat="1" ht="20.25" x14ac:dyDescent="0.3">
      <c r="A145" s="35">
        <v>1000057367</v>
      </c>
      <c r="B145" s="36">
        <v>815</v>
      </c>
      <c r="C145" s="46" t="s">
        <v>974</v>
      </c>
      <c r="D145" s="37">
        <v>44799</v>
      </c>
      <c r="E145" s="36">
        <v>234101</v>
      </c>
      <c r="F145" s="38" t="s">
        <v>944</v>
      </c>
      <c r="G145" s="39" t="s">
        <v>33</v>
      </c>
      <c r="H145" s="41">
        <v>101900</v>
      </c>
    </row>
    <row r="146" spans="1:8" s="5" customFormat="1" ht="20.25" x14ac:dyDescent="0.3">
      <c r="A146" s="35">
        <v>1000057402</v>
      </c>
      <c r="B146" s="36">
        <v>821</v>
      </c>
      <c r="C146" s="46" t="s">
        <v>975</v>
      </c>
      <c r="D146" s="37">
        <v>44805</v>
      </c>
      <c r="E146" s="36">
        <v>234101</v>
      </c>
      <c r="F146" s="38" t="s">
        <v>944</v>
      </c>
      <c r="G146" s="39" t="s">
        <v>33</v>
      </c>
      <c r="H146" s="41">
        <v>9620</v>
      </c>
    </row>
    <row r="147" spans="1:8" s="5" customFormat="1" ht="20.25" x14ac:dyDescent="0.3">
      <c r="A147" s="35">
        <v>1000057469</v>
      </c>
      <c r="B147" s="36">
        <v>835</v>
      </c>
      <c r="C147" s="46" t="s">
        <v>976</v>
      </c>
      <c r="D147" s="37">
        <v>44816</v>
      </c>
      <c r="E147" s="36">
        <v>234101</v>
      </c>
      <c r="F147" s="38" t="s">
        <v>944</v>
      </c>
      <c r="G147" s="39" t="s">
        <v>33</v>
      </c>
      <c r="H147" s="41">
        <v>90034</v>
      </c>
    </row>
    <row r="148" spans="1:8" s="5" customFormat="1" ht="20.25" x14ac:dyDescent="0.3">
      <c r="A148" s="35">
        <v>1000057472</v>
      </c>
      <c r="B148" s="36">
        <v>836</v>
      </c>
      <c r="C148" s="46" t="s">
        <v>977</v>
      </c>
      <c r="D148" s="37">
        <v>44820</v>
      </c>
      <c r="E148" s="36">
        <v>239301</v>
      </c>
      <c r="F148" s="38" t="s">
        <v>944</v>
      </c>
      <c r="G148" s="39" t="s">
        <v>33</v>
      </c>
      <c r="H148" s="41">
        <v>17700</v>
      </c>
    </row>
    <row r="149" spans="1:8" s="5" customFormat="1" ht="20.25" x14ac:dyDescent="0.3">
      <c r="A149" s="35">
        <v>1000057524</v>
      </c>
      <c r="B149" s="36">
        <v>847</v>
      </c>
      <c r="C149" s="46" t="s">
        <v>978</v>
      </c>
      <c r="D149" s="37">
        <v>44820</v>
      </c>
      <c r="E149" s="36">
        <v>239301</v>
      </c>
      <c r="F149" s="38" t="s">
        <v>944</v>
      </c>
      <c r="G149" s="39" t="s">
        <v>33</v>
      </c>
      <c r="H149" s="41">
        <v>112100</v>
      </c>
    </row>
    <row r="150" spans="1:8" s="5" customFormat="1" ht="20.25" x14ac:dyDescent="0.3">
      <c r="A150" s="35"/>
      <c r="B150" s="36"/>
      <c r="C150" s="36"/>
      <c r="D150" s="37"/>
      <c r="E150" s="36"/>
      <c r="F150" s="38"/>
      <c r="G150" s="96" t="s">
        <v>883</v>
      </c>
      <c r="H150" s="97">
        <f>SUM(H145:H149)</f>
        <v>331354</v>
      </c>
    </row>
    <row r="151" spans="1:8" s="5" customFormat="1" ht="20.25" x14ac:dyDescent="0.3">
      <c r="A151" s="35"/>
      <c r="B151" s="36"/>
      <c r="C151" s="36"/>
      <c r="D151" s="37"/>
      <c r="E151" s="36"/>
      <c r="F151" s="38"/>
      <c r="G151" s="47" t="s">
        <v>979</v>
      </c>
      <c r="H151" s="43">
        <f>SUM(H144,H136,H134,H128,H125,H123,H113,H150)</f>
        <v>2327673.5499999998</v>
      </c>
    </row>
    <row r="152" spans="1:8" s="5" customFormat="1" ht="20.25" x14ac:dyDescent="0.3">
      <c r="A152" s="35" t="s">
        <v>44</v>
      </c>
      <c r="B152" s="36">
        <v>2</v>
      </c>
      <c r="C152" s="36"/>
      <c r="D152" s="37">
        <v>43642</v>
      </c>
      <c r="E152" s="36">
        <v>228706</v>
      </c>
      <c r="F152" s="38"/>
      <c r="G152" s="39" t="s">
        <v>45</v>
      </c>
      <c r="H152" s="41">
        <v>249888.85</v>
      </c>
    </row>
    <row r="153" spans="1:8" s="5" customFormat="1" ht="20.25" x14ac:dyDescent="0.3">
      <c r="A153" s="35"/>
      <c r="B153" s="36"/>
      <c r="C153" s="36"/>
      <c r="D153" s="37"/>
      <c r="E153" s="36"/>
      <c r="F153" s="38"/>
      <c r="G153" s="96" t="s">
        <v>980</v>
      </c>
      <c r="H153" s="97">
        <f>SUM(H152)</f>
        <v>249888.85</v>
      </c>
    </row>
    <row r="154" spans="1:8" s="5" customFormat="1" ht="20.25" x14ac:dyDescent="0.3">
      <c r="A154" s="35" t="s">
        <v>44</v>
      </c>
      <c r="B154" s="36">
        <v>3</v>
      </c>
      <c r="C154" s="36" t="s">
        <v>981</v>
      </c>
      <c r="D154" s="37">
        <v>43649</v>
      </c>
      <c r="E154" s="36">
        <v>228706</v>
      </c>
      <c r="F154" s="38"/>
      <c r="G154" s="39" t="s">
        <v>45</v>
      </c>
      <c r="H154" s="41">
        <v>43500</v>
      </c>
    </row>
    <row r="155" spans="1:8" s="5" customFormat="1" ht="20.25" x14ac:dyDescent="0.3">
      <c r="A155" s="35"/>
      <c r="B155" s="36"/>
      <c r="C155" s="36"/>
      <c r="D155" s="37"/>
      <c r="E155" s="36"/>
      <c r="F155" s="38"/>
      <c r="G155" s="96" t="s">
        <v>982</v>
      </c>
      <c r="H155" s="97">
        <f>SUM(H154)</f>
        <v>43500</v>
      </c>
    </row>
    <row r="156" spans="1:8" s="5" customFormat="1" ht="20.25" x14ac:dyDescent="0.3">
      <c r="A156" s="35"/>
      <c r="B156" s="36"/>
      <c r="C156" s="36"/>
      <c r="D156" s="37"/>
      <c r="E156" s="36"/>
      <c r="F156" s="38"/>
      <c r="G156" s="47" t="s">
        <v>983</v>
      </c>
      <c r="H156" s="43">
        <f>SUM(H155,H153)</f>
        <v>293388.84999999998</v>
      </c>
    </row>
    <row r="157" spans="1:8" s="5" customFormat="1" ht="20.25" x14ac:dyDescent="0.3">
      <c r="A157" s="35">
        <v>1000052242</v>
      </c>
      <c r="B157" s="36">
        <v>10903</v>
      </c>
      <c r="C157" s="36"/>
      <c r="D157" s="37">
        <v>44109</v>
      </c>
      <c r="E157" s="36">
        <v>239301</v>
      </c>
      <c r="F157" s="38"/>
      <c r="G157" s="39" t="s">
        <v>46</v>
      </c>
      <c r="H157" s="41">
        <v>33147</v>
      </c>
    </row>
    <row r="158" spans="1:8" s="5" customFormat="1" ht="20.25" x14ac:dyDescent="0.3">
      <c r="A158" s="35"/>
      <c r="B158" s="36"/>
      <c r="C158" s="36"/>
      <c r="D158" s="37"/>
      <c r="E158" s="36"/>
      <c r="F158" s="38"/>
      <c r="G158" s="96" t="s">
        <v>984</v>
      </c>
      <c r="H158" s="97">
        <f>SUM(H157)</f>
        <v>33147</v>
      </c>
    </row>
    <row r="159" spans="1:8" s="5" customFormat="1" ht="20.25" x14ac:dyDescent="0.3">
      <c r="A159" s="35"/>
      <c r="B159" s="36"/>
      <c r="C159" s="36"/>
      <c r="D159" s="37"/>
      <c r="E159" s="36"/>
      <c r="F159" s="38"/>
      <c r="G159" s="47" t="s">
        <v>985</v>
      </c>
      <c r="H159" s="43">
        <f>SUM(H158)</f>
        <v>33147</v>
      </c>
    </row>
    <row r="160" spans="1:8" s="5" customFormat="1" ht="20.25" x14ac:dyDescent="0.3">
      <c r="A160" s="35">
        <v>1000052602</v>
      </c>
      <c r="B160" s="36">
        <v>30</v>
      </c>
      <c r="C160" s="36"/>
      <c r="D160" s="37">
        <v>44165</v>
      </c>
      <c r="E160" s="36">
        <v>233101</v>
      </c>
      <c r="F160" s="38"/>
      <c r="G160" s="39" t="s">
        <v>48</v>
      </c>
      <c r="H160" s="41">
        <v>12124.5</v>
      </c>
    </row>
    <row r="161" spans="1:8" s="5" customFormat="1" ht="20.25" x14ac:dyDescent="0.3">
      <c r="A161" s="35">
        <v>1000052603</v>
      </c>
      <c r="B161" s="36">
        <v>1</v>
      </c>
      <c r="C161" s="36"/>
      <c r="D161" s="37">
        <v>44165</v>
      </c>
      <c r="E161" s="36">
        <v>239101</v>
      </c>
      <c r="F161" s="38"/>
      <c r="G161" s="39" t="s">
        <v>48</v>
      </c>
      <c r="H161" s="41">
        <v>37170</v>
      </c>
    </row>
    <row r="162" spans="1:8" s="5" customFormat="1" ht="20.25" x14ac:dyDescent="0.3">
      <c r="A162" s="35"/>
      <c r="B162" s="36"/>
      <c r="C162" s="36"/>
      <c r="D162" s="37"/>
      <c r="E162" s="36"/>
      <c r="F162" s="38"/>
      <c r="G162" s="96" t="s">
        <v>935</v>
      </c>
      <c r="H162" s="97">
        <f>SUM(H160:H161)</f>
        <v>49294.5</v>
      </c>
    </row>
    <row r="163" spans="1:8" s="5" customFormat="1" ht="20.25" x14ac:dyDescent="0.3">
      <c r="A163" s="35">
        <v>1000052639</v>
      </c>
      <c r="B163" s="36">
        <v>32</v>
      </c>
      <c r="C163" s="36"/>
      <c r="D163" s="37">
        <v>44169</v>
      </c>
      <c r="E163" s="36">
        <v>239101</v>
      </c>
      <c r="F163" s="38"/>
      <c r="G163" s="39" t="s">
        <v>48</v>
      </c>
      <c r="H163" s="41">
        <v>147500</v>
      </c>
    </row>
    <row r="164" spans="1:8" s="5" customFormat="1" ht="20.25" x14ac:dyDescent="0.3">
      <c r="A164" s="35"/>
      <c r="B164" s="36"/>
      <c r="C164" s="36"/>
      <c r="D164" s="37"/>
      <c r="E164" s="36"/>
      <c r="F164" s="38"/>
      <c r="G164" s="96" t="s">
        <v>909</v>
      </c>
      <c r="H164" s="97">
        <f>SUM(H163)</f>
        <v>147500</v>
      </c>
    </row>
    <row r="165" spans="1:8" s="5" customFormat="1" ht="20.25" x14ac:dyDescent="0.3">
      <c r="A165" s="35"/>
      <c r="B165" s="36"/>
      <c r="C165" s="36"/>
      <c r="D165" s="37"/>
      <c r="E165" s="36"/>
      <c r="F165" s="38"/>
      <c r="G165" s="47" t="s">
        <v>986</v>
      </c>
      <c r="H165" s="43">
        <f>SUM(H164,H162)</f>
        <v>196794.5</v>
      </c>
    </row>
    <row r="166" spans="1:8" s="5" customFormat="1" ht="20.25" x14ac:dyDescent="0.3">
      <c r="A166" s="35" t="s">
        <v>44</v>
      </c>
      <c r="B166" s="36">
        <v>72</v>
      </c>
      <c r="C166" s="36" t="s">
        <v>987</v>
      </c>
      <c r="D166" s="37">
        <v>44321</v>
      </c>
      <c r="E166" s="36">
        <v>239101</v>
      </c>
      <c r="F166" s="38" t="s">
        <v>988</v>
      </c>
      <c r="G166" s="39" t="s">
        <v>52</v>
      </c>
      <c r="H166" s="41">
        <v>28744.799999999999</v>
      </c>
    </row>
    <row r="167" spans="1:8" s="5" customFormat="1" ht="20.25" x14ac:dyDescent="0.3">
      <c r="A167" s="35" t="s">
        <v>21</v>
      </c>
      <c r="B167" s="36">
        <v>73</v>
      </c>
      <c r="C167" s="36" t="s">
        <v>989</v>
      </c>
      <c r="D167" s="37">
        <v>44321</v>
      </c>
      <c r="E167" s="36">
        <v>239301</v>
      </c>
      <c r="F167" s="38" t="s">
        <v>988</v>
      </c>
      <c r="G167" s="39" t="s">
        <v>52</v>
      </c>
      <c r="H167" s="41">
        <v>28744.799999999999</v>
      </c>
    </row>
    <row r="168" spans="1:8" s="5" customFormat="1" ht="20.25" x14ac:dyDescent="0.3">
      <c r="A168" s="35"/>
      <c r="B168" s="36"/>
      <c r="C168" s="36"/>
      <c r="D168" s="37"/>
      <c r="E168" s="36"/>
      <c r="F168" s="38"/>
      <c r="G168" s="96" t="s">
        <v>990</v>
      </c>
      <c r="H168" s="97">
        <f>SUM(H166:H167)</f>
        <v>57489.599999999999</v>
      </c>
    </row>
    <row r="169" spans="1:8" s="5" customFormat="1" ht="20.25" x14ac:dyDescent="0.3">
      <c r="A169" s="35">
        <v>1000054881</v>
      </c>
      <c r="B169" s="36">
        <v>377</v>
      </c>
      <c r="C169" s="36" t="s">
        <v>991</v>
      </c>
      <c r="D169" s="37">
        <v>44462</v>
      </c>
      <c r="E169" s="36">
        <v>239301</v>
      </c>
      <c r="F169" s="38" t="s">
        <v>988</v>
      </c>
      <c r="G169" s="39" t="s">
        <v>52</v>
      </c>
      <c r="H169" s="41">
        <v>131318.07</v>
      </c>
    </row>
    <row r="170" spans="1:8" s="5" customFormat="1" ht="20.25" x14ac:dyDescent="0.3">
      <c r="A170" s="35"/>
      <c r="B170" s="36"/>
      <c r="C170" s="36"/>
      <c r="D170" s="37"/>
      <c r="E170" s="36"/>
      <c r="F170" s="38"/>
      <c r="G170" s="96" t="s">
        <v>928</v>
      </c>
      <c r="H170" s="97">
        <f>SUM(H169)</f>
        <v>131318.07</v>
      </c>
    </row>
    <row r="171" spans="1:8" s="5" customFormat="1" ht="20.25" x14ac:dyDescent="0.3">
      <c r="A171" s="35">
        <v>1000055914</v>
      </c>
      <c r="B171" s="36">
        <v>651</v>
      </c>
      <c r="C171" s="36" t="s">
        <v>992</v>
      </c>
      <c r="D171" s="37">
        <v>44462</v>
      </c>
      <c r="E171" s="36">
        <v>239301</v>
      </c>
      <c r="F171" s="38" t="s">
        <v>988</v>
      </c>
      <c r="G171" s="39" t="s">
        <v>52</v>
      </c>
      <c r="H171" s="41">
        <v>62862.14</v>
      </c>
    </row>
    <row r="172" spans="1:8" s="5" customFormat="1" ht="20.25" x14ac:dyDescent="0.3">
      <c r="A172" s="35"/>
      <c r="B172" s="36"/>
      <c r="C172" s="36"/>
      <c r="D172" s="37"/>
      <c r="E172" s="36"/>
      <c r="F172" s="38"/>
      <c r="G172" s="96" t="s">
        <v>993</v>
      </c>
      <c r="H172" s="97">
        <f>SUM(H171)</f>
        <v>62862.14</v>
      </c>
    </row>
    <row r="173" spans="1:8" s="5" customFormat="1" ht="20.25" x14ac:dyDescent="0.3">
      <c r="A173" s="35"/>
      <c r="B173" s="36"/>
      <c r="C173" s="36"/>
      <c r="D173" s="37"/>
      <c r="E173" s="36"/>
      <c r="F173" s="38"/>
      <c r="G173" s="47" t="s">
        <v>986</v>
      </c>
      <c r="H173" s="43">
        <f>SUM(H172,H170,H168)</f>
        <v>251669.81000000003</v>
      </c>
    </row>
    <row r="174" spans="1:8" s="5" customFormat="1" ht="20.25" x14ac:dyDescent="0.3">
      <c r="A174" s="35">
        <v>1000055153</v>
      </c>
      <c r="B174" s="36">
        <v>591</v>
      </c>
      <c r="C174" s="36" t="s">
        <v>994</v>
      </c>
      <c r="D174" s="37">
        <v>44547</v>
      </c>
      <c r="E174" s="36">
        <v>234101</v>
      </c>
      <c r="F174" s="38" t="s">
        <v>995</v>
      </c>
      <c r="G174" s="39" t="s">
        <v>54</v>
      </c>
      <c r="H174" s="41">
        <v>31431.07</v>
      </c>
    </row>
    <row r="175" spans="1:8" ht="20.25" x14ac:dyDescent="0.3">
      <c r="A175" s="35"/>
      <c r="B175" s="36"/>
      <c r="C175" s="36"/>
      <c r="D175" s="37"/>
      <c r="E175" s="36"/>
      <c r="F175" s="38"/>
      <c r="G175" s="96" t="s">
        <v>996</v>
      </c>
      <c r="H175" s="97">
        <f>SUM(H174:H174)</f>
        <v>31431.07</v>
      </c>
    </row>
    <row r="176" spans="1:8" s="5" customFormat="1" ht="20.25" x14ac:dyDescent="0.3">
      <c r="A176" s="35">
        <v>1000057560</v>
      </c>
      <c r="B176" s="36">
        <v>6692</v>
      </c>
      <c r="C176" s="36" t="s">
        <v>997</v>
      </c>
      <c r="D176" s="37">
        <v>44826</v>
      </c>
      <c r="E176" s="36">
        <v>234101</v>
      </c>
      <c r="F176" s="38" t="s">
        <v>995</v>
      </c>
      <c r="G176" s="39" t="s">
        <v>54</v>
      </c>
      <c r="H176" s="41">
        <v>69000</v>
      </c>
    </row>
    <row r="177" spans="1:8" s="5" customFormat="1" ht="20.25" x14ac:dyDescent="0.3">
      <c r="A177" s="35"/>
      <c r="B177" s="36"/>
      <c r="C177" s="36"/>
      <c r="D177" s="37"/>
      <c r="E177" s="36"/>
      <c r="F177" s="38"/>
      <c r="G177" s="96" t="s">
        <v>883</v>
      </c>
      <c r="H177" s="97">
        <f>SUM(H176:H176)</f>
        <v>69000</v>
      </c>
    </row>
    <row r="178" spans="1:8" ht="20.25" x14ac:dyDescent="0.3">
      <c r="A178" s="35"/>
      <c r="B178" s="36"/>
      <c r="C178" s="36"/>
      <c r="D178" s="37"/>
      <c r="E178" s="36"/>
      <c r="F178" s="38"/>
      <c r="G178" s="47" t="s">
        <v>998</v>
      </c>
      <c r="H178" s="43">
        <f>SUM(H177,H175)</f>
        <v>100431.07</v>
      </c>
    </row>
    <row r="179" spans="1:8" s="8" customFormat="1" ht="20.25" x14ac:dyDescent="0.3">
      <c r="A179" s="35" t="s">
        <v>999</v>
      </c>
      <c r="B179" s="36">
        <v>204</v>
      </c>
      <c r="C179" s="36" t="s">
        <v>1000</v>
      </c>
      <c r="D179" s="37">
        <v>44756</v>
      </c>
      <c r="E179" s="36">
        <v>228503</v>
      </c>
      <c r="F179" s="38" t="s">
        <v>1001</v>
      </c>
      <c r="G179" s="39" t="s">
        <v>735</v>
      </c>
      <c r="H179" s="41">
        <v>248421.86</v>
      </c>
    </row>
    <row r="180" spans="1:8" s="5" customFormat="1" ht="20.25" x14ac:dyDescent="0.3">
      <c r="A180" s="35"/>
      <c r="B180" s="36"/>
      <c r="C180" s="36"/>
      <c r="D180" s="37"/>
      <c r="E180" s="36"/>
      <c r="F180" s="38"/>
      <c r="G180" s="96" t="s">
        <v>872</v>
      </c>
      <c r="H180" s="97">
        <f>SUM(H179:H179)</f>
        <v>248421.86</v>
      </c>
    </row>
    <row r="181" spans="1:8" s="5" customFormat="1" ht="20.25" x14ac:dyDescent="0.3">
      <c r="A181" s="35"/>
      <c r="B181" s="36"/>
      <c r="C181" s="36"/>
      <c r="D181" s="37"/>
      <c r="E181" s="36"/>
      <c r="F181" s="38"/>
      <c r="G181" s="47" t="s">
        <v>1002</v>
      </c>
      <c r="H181" s="43">
        <f>SUM(H180)</f>
        <v>248421.86</v>
      </c>
    </row>
    <row r="182" spans="1:8" s="8" customFormat="1" ht="20.25" x14ac:dyDescent="0.3">
      <c r="A182" s="35" t="s">
        <v>21</v>
      </c>
      <c r="B182" s="36">
        <v>1110</v>
      </c>
      <c r="C182" s="36" t="s">
        <v>1003</v>
      </c>
      <c r="D182" s="37">
        <v>44812</v>
      </c>
      <c r="E182" s="36">
        <v>228503</v>
      </c>
      <c r="F182" s="38" t="s">
        <v>1004</v>
      </c>
      <c r="G182" s="39" t="s">
        <v>771</v>
      </c>
      <c r="H182" s="41">
        <v>60000</v>
      </c>
    </row>
    <row r="183" spans="1:8" ht="20.25" x14ac:dyDescent="0.3">
      <c r="A183" s="35"/>
      <c r="B183" s="36"/>
      <c r="C183" s="36"/>
      <c r="D183" s="37"/>
      <c r="E183" s="36"/>
      <c r="F183" s="38"/>
      <c r="G183" s="96" t="s">
        <v>883</v>
      </c>
      <c r="H183" s="97">
        <f>SUM(H182:H182)</f>
        <v>60000</v>
      </c>
    </row>
    <row r="184" spans="1:8" s="5" customFormat="1" ht="20.25" x14ac:dyDescent="0.3">
      <c r="A184" s="35"/>
      <c r="B184" s="36"/>
      <c r="C184" s="36"/>
      <c r="D184" s="37"/>
      <c r="E184" s="36"/>
      <c r="F184" s="38"/>
      <c r="G184" s="47" t="s">
        <v>1005</v>
      </c>
      <c r="H184" s="43">
        <f>SUM(H183)</f>
        <v>60000</v>
      </c>
    </row>
    <row r="185" spans="1:8" s="5" customFormat="1" ht="20.25" x14ac:dyDescent="0.3">
      <c r="A185" s="35">
        <v>1000051831</v>
      </c>
      <c r="B185" s="36">
        <v>7330</v>
      </c>
      <c r="C185" s="36"/>
      <c r="D185" s="37">
        <v>44047</v>
      </c>
      <c r="E185" s="36">
        <v>239101</v>
      </c>
      <c r="F185" s="38"/>
      <c r="G185" s="39" t="s">
        <v>56</v>
      </c>
      <c r="H185" s="41">
        <v>43660</v>
      </c>
    </row>
    <row r="186" spans="1:8" s="5" customFormat="1" ht="20.25" x14ac:dyDescent="0.3">
      <c r="A186" s="35">
        <v>1000051832</v>
      </c>
      <c r="B186" s="36">
        <v>7328</v>
      </c>
      <c r="C186" s="36"/>
      <c r="D186" s="37">
        <v>44047</v>
      </c>
      <c r="E186" s="36">
        <v>239101</v>
      </c>
      <c r="F186" s="38"/>
      <c r="G186" s="39" t="s">
        <v>56</v>
      </c>
      <c r="H186" s="41">
        <v>44250</v>
      </c>
    </row>
    <row r="187" spans="1:8" s="5" customFormat="1" ht="20.25" x14ac:dyDescent="0.3">
      <c r="A187" s="35"/>
      <c r="B187" s="36"/>
      <c r="C187" s="36"/>
      <c r="D187" s="37"/>
      <c r="E187" s="36"/>
      <c r="F187" s="38"/>
      <c r="G187" s="96" t="s">
        <v>1006</v>
      </c>
      <c r="H187" s="97">
        <f>SUM(H185:H186)</f>
        <v>87910</v>
      </c>
    </row>
    <row r="188" spans="1:8" s="5" customFormat="1" ht="20.25" x14ac:dyDescent="0.3">
      <c r="A188" s="35">
        <v>1000052047</v>
      </c>
      <c r="B188" s="36">
        <v>7350</v>
      </c>
      <c r="C188" s="36" t="s">
        <v>1007</v>
      </c>
      <c r="D188" s="37">
        <v>44076</v>
      </c>
      <c r="E188" s="36">
        <v>237101</v>
      </c>
      <c r="F188" s="38"/>
      <c r="G188" s="39" t="s">
        <v>56</v>
      </c>
      <c r="H188" s="41">
        <v>22656</v>
      </c>
    </row>
    <row r="189" spans="1:8" ht="20.25" x14ac:dyDescent="0.3">
      <c r="A189" s="35"/>
      <c r="B189" s="36"/>
      <c r="C189" s="36"/>
      <c r="D189" s="37"/>
      <c r="E189" s="36"/>
      <c r="F189" s="38"/>
      <c r="G189" s="96" t="s">
        <v>1008</v>
      </c>
      <c r="H189" s="97">
        <f>SUM(H188:H188)</f>
        <v>22656</v>
      </c>
    </row>
    <row r="190" spans="1:8" ht="20.25" x14ac:dyDescent="0.3">
      <c r="A190" s="35">
        <v>1000052220</v>
      </c>
      <c r="B190" s="36">
        <v>7364</v>
      </c>
      <c r="C190" s="36" t="s">
        <v>1009</v>
      </c>
      <c r="D190" s="37">
        <v>44105</v>
      </c>
      <c r="E190" s="36">
        <v>228503</v>
      </c>
      <c r="F190" s="38"/>
      <c r="G190" s="39" t="s">
        <v>56</v>
      </c>
      <c r="H190" s="41">
        <v>65844</v>
      </c>
    </row>
    <row r="191" spans="1:8" s="5" customFormat="1" ht="20.25" x14ac:dyDescent="0.3">
      <c r="A191" s="35"/>
      <c r="B191" s="36"/>
      <c r="C191" s="36"/>
      <c r="D191" s="37"/>
      <c r="E191" s="36"/>
      <c r="F191" s="38"/>
      <c r="G191" s="96" t="s">
        <v>984</v>
      </c>
      <c r="H191" s="97">
        <f>SUM(H190)</f>
        <v>65844</v>
      </c>
    </row>
    <row r="192" spans="1:8" s="5" customFormat="1" ht="20.25" x14ac:dyDescent="0.3">
      <c r="A192" s="35"/>
      <c r="B192" s="36"/>
      <c r="C192" s="36"/>
      <c r="D192" s="37"/>
      <c r="E192" s="36"/>
      <c r="F192" s="38"/>
      <c r="G192" s="47" t="s">
        <v>1010</v>
      </c>
      <c r="H192" s="43">
        <f>SUM(H187,H189,H191)</f>
        <v>176410</v>
      </c>
    </row>
    <row r="193" spans="1:8" s="5" customFormat="1" ht="20.25" x14ac:dyDescent="0.3">
      <c r="A193" s="35">
        <v>1000057305</v>
      </c>
      <c r="B193" s="36">
        <v>1591</v>
      </c>
      <c r="C193" s="36" t="s">
        <v>1011</v>
      </c>
      <c r="D193" s="37">
        <v>44791</v>
      </c>
      <c r="E193" s="36">
        <v>239301</v>
      </c>
      <c r="F193" s="38" t="s">
        <v>1012</v>
      </c>
      <c r="G193" s="39" t="s">
        <v>60</v>
      </c>
      <c r="H193" s="41">
        <v>3300</v>
      </c>
    </row>
    <row r="194" spans="1:8" s="5" customFormat="1" ht="20.25" x14ac:dyDescent="0.3">
      <c r="A194" s="35">
        <v>1000057501</v>
      </c>
      <c r="B194" s="36">
        <v>1618</v>
      </c>
      <c r="C194" s="36" t="s">
        <v>1013</v>
      </c>
      <c r="D194" s="37">
        <v>44818</v>
      </c>
      <c r="E194" s="36">
        <v>239301</v>
      </c>
      <c r="F194" s="38" t="s">
        <v>1012</v>
      </c>
      <c r="G194" s="39" t="s">
        <v>60</v>
      </c>
      <c r="H194" s="41">
        <v>3300</v>
      </c>
    </row>
    <row r="195" spans="1:8" s="5" customFormat="1" ht="20.25" x14ac:dyDescent="0.3">
      <c r="A195" s="35"/>
      <c r="B195" s="36"/>
      <c r="C195" s="36"/>
      <c r="D195" s="37"/>
      <c r="E195" s="36"/>
      <c r="F195" s="38"/>
      <c r="G195" s="96" t="s">
        <v>883</v>
      </c>
      <c r="H195" s="97">
        <f>SUM(H193:H194)</f>
        <v>6600</v>
      </c>
    </row>
    <row r="196" spans="1:8" s="5" customFormat="1" ht="20.25" x14ac:dyDescent="0.3">
      <c r="A196" s="35"/>
      <c r="B196" s="36"/>
      <c r="C196" s="36"/>
      <c r="D196" s="37"/>
      <c r="E196" s="36"/>
      <c r="F196" s="38"/>
      <c r="G196" s="47" t="s">
        <v>1014</v>
      </c>
      <c r="H196" s="43">
        <f>SUM(H195)</f>
        <v>6600</v>
      </c>
    </row>
    <row r="197" spans="1:8" s="5" customFormat="1" ht="20.25" x14ac:dyDescent="0.3">
      <c r="A197" s="35">
        <v>1000050640</v>
      </c>
      <c r="B197" s="36">
        <v>503</v>
      </c>
      <c r="C197" s="36"/>
      <c r="D197" s="37">
        <v>43864</v>
      </c>
      <c r="E197" s="36">
        <v>234101</v>
      </c>
      <c r="F197" s="38"/>
      <c r="G197" s="39" t="s">
        <v>62</v>
      </c>
      <c r="H197" s="41">
        <v>23800</v>
      </c>
    </row>
    <row r="198" spans="1:8" s="5" customFormat="1" ht="20.25" x14ac:dyDescent="0.3">
      <c r="A198" s="35">
        <v>1000050652</v>
      </c>
      <c r="B198" s="36">
        <v>501</v>
      </c>
      <c r="C198" s="36" t="s">
        <v>1015</v>
      </c>
      <c r="D198" s="37">
        <v>43868</v>
      </c>
      <c r="E198" s="36">
        <v>234101</v>
      </c>
      <c r="F198" s="38"/>
      <c r="G198" s="39" t="s">
        <v>62</v>
      </c>
      <c r="H198" s="41">
        <v>48000</v>
      </c>
    </row>
    <row r="199" spans="1:8" s="5" customFormat="1" ht="20.25" x14ac:dyDescent="0.3">
      <c r="A199" s="35">
        <v>1000050684</v>
      </c>
      <c r="B199" s="36">
        <v>502</v>
      </c>
      <c r="C199" s="36" t="s">
        <v>1016</v>
      </c>
      <c r="D199" s="37">
        <v>43871</v>
      </c>
      <c r="E199" s="36">
        <v>234101</v>
      </c>
      <c r="F199" s="38"/>
      <c r="G199" s="39" t="s">
        <v>62</v>
      </c>
      <c r="H199" s="41">
        <v>65000</v>
      </c>
    </row>
    <row r="200" spans="1:8" s="5" customFormat="1" ht="20.25" x14ac:dyDescent="0.3">
      <c r="A200" s="35">
        <v>1000050691</v>
      </c>
      <c r="B200" s="36">
        <v>504</v>
      </c>
      <c r="C200" s="36" t="s">
        <v>1017</v>
      </c>
      <c r="D200" s="37">
        <v>43872</v>
      </c>
      <c r="E200" s="36">
        <v>234101</v>
      </c>
      <c r="F200" s="38"/>
      <c r="G200" s="39" t="s">
        <v>62</v>
      </c>
      <c r="H200" s="41">
        <v>133750</v>
      </c>
    </row>
    <row r="201" spans="1:8" s="5" customFormat="1" ht="20.25" x14ac:dyDescent="0.3">
      <c r="A201" s="35">
        <v>1000050738</v>
      </c>
      <c r="B201" s="36">
        <v>508</v>
      </c>
      <c r="C201" s="36" t="s">
        <v>1018</v>
      </c>
      <c r="D201" s="37">
        <v>43879</v>
      </c>
      <c r="E201" s="36">
        <v>234101</v>
      </c>
      <c r="F201" s="38"/>
      <c r="G201" s="39" t="s">
        <v>62</v>
      </c>
      <c r="H201" s="41">
        <v>57750</v>
      </c>
    </row>
    <row r="202" spans="1:8" s="5" customFormat="1" ht="20.25" x14ac:dyDescent="0.3">
      <c r="A202" s="35">
        <v>1000050764</v>
      </c>
      <c r="B202" s="36">
        <v>507</v>
      </c>
      <c r="C202" s="36" t="s">
        <v>1019</v>
      </c>
      <c r="D202" s="37">
        <v>43880</v>
      </c>
      <c r="E202" s="36">
        <v>234101</v>
      </c>
      <c r="F202" s="38"/>
      <c r="G202" s="39" t="s">
        <v>62</v>
      </c>
      <c r="H202" s="41">
        <v>104000</v>
      </c>
    </row>
    <row r="203" spans="1:8" s="5" customFormat="1" ht="20.25" x14ac:dyDescent="0.3">
      <c r="A203" s="35">
        <v>1000050813</v>
      </c>
      <c r="B203" s="36">
        <v>509</v>
      </c>
      <c r="C203" s="36" t="s">
        <v>1020</v>
      </c>
      <c r="D203" s="37">
        <v>43887</v>
      </c>
      <c r="E203" s="36">
        <v>234101</v>
      </c>
      <c r="F203" s="38"/>
      <c r="G203" s="39" t="s">
        <v>62</v>
      </c>
      <c r="H203" s="41">
        <v>145250</v>
      </c>
    </row>
    <row r="204" spans="1:8" s="5" customFormat="1" ht="20.25" x14ac:dyDescent="0.3">
      <c r="A204" s="35"/>
      <c r="B204" s="36"/>
      <c r="C204" s="36"/>
      <c r="D204" s="37"/>
      <c r="E204" s="36"/>
      <c r="F204" s="38"/>
      <c r="G204" s="96" t="s">
        <v>1021</v>
      </c>
      <c r="H204" s="97">
        <f>SUM(H197:H203)</f>
        <v>577550</v>
      </c>
    </row>
    <row r="205" spans="1:8" s="5" customFormat="1" ht="20.25" x14ac:dyDescent="0.3">
      <c r="A205" s="35">
        <v>1000050839</v>
      </c>
      <c r="B205" s="36">
        <v>233925</v>
      </c>
      <c r="C205" s="36" t="s">
        <v>1022</v>
      </c>
      <c r="D205" s="37">
        <v>43892</v>
      </c>
      <c r="E205" s="36">
        <v>234101</v>
      </c>
      <c r="F205" s="38"/>
      <c r="G205" s="39" t="s">
        <v>62</v>
      </c>
      <c r="H205" s="41">
        <v>107000</v>
      </c>
    </row>
    <row r="206" spans="1:8" s="5" customFormat="1" ht="20.25" x14ac:dyDescent="0.3">
      <c r="A206" s="49">
        <v>1000050904</v>
      </c>
      <c r="B206" s="50">
        <v>510</v>
      </c>
      <c r="C206" s="50"/>
      <c r="D206" s="51">
        <v>43901</v>
      </c>
      <c r="E206" s="50">
        <v>234101</v>
      </c>
      <c r="F206" s="52"/>
      <c r="G206" s="53" t="s">
        <v>62</v>
      </c>
      <c r="H206" s="54">
        <v>82500</v>
      </c>
    </row>
    <row r="207" spans="1:8" s="5" customFormat="1" ht="20.25" x14ac:dyDescent="0.3">
      <c r="A207" s="35"/>
      <c r="B207" s="36"/>
      <c r="C207" s="36"/>
      <c r="D207" s="37"/>
      <c r="E207" s="36"/>
      <c r="F207" s="38"/>
      <c r="G207" s="96" t="s">
        <v>1023</v>
      </c>
      <c r="H207" s="97">
        <f>SUM(H205:H206)</f>
        <v>189500</v>
      </c>
    </row>
    <row r="208" spans="1:8" s="5" customFormat="1" ht="20.25" x14ac:dyDescent="0.3">
      <c r="A208" s="35">
        <v>1000051075</v>
      </c>
      <c r="B208" s="36">
        <v>512</v>
      </c>
      <c r="C208" s="36" t="s">
        <v>1024</v>
      </c>
      <c r="D208" s="37">
        <v>43928</v>
      </c>
      <c r="E208" s="36">
        <v>234101</v>
      </c>
      <c r="F208" s="38"/>
      <c r="G208" s="39" t="s">
        <v>62</v>
      </c>
      <c r="H208" s="41">
        <v>143100</v>
      </c>
    </row>
    <row r="209" spans="1:8" s="5" customFormat="1" ht="20.25" x14ac:dyDescent="0.3">
      <c r="A209" s="49">
        <v>1000051077</v>
      </c>
      <c r="B209" s="50">
        <v>510</v>
      </c>
      <c r="C209" s="50" t="s">
        <v>1025</v>
      </c>
      <c r="D209" s="51">
        <v>43930</v>
      </c>
      <c r="E209" s="50">
        <v>234101</v>
      </c>
      <c r="F209" s="52"/>
      <c r="G209" s="53" t="s">
        <v>62</v>
      </c>
      <c r="H209" s="54">
        <v>120700</v>
      </c>
    </row>
    <row r="210" spans="1:8" s="5" customFormat="1" ht="20.25" x14ac:dyDescent="0.3">
      <c r="A210" s="35">
        <v>1000051127</v>
      </c>
      <c r="B210" s="36">
        <v>513</v>
      </c>
      <c r="C210" s="36" t="s">
        <v>1026</v>
      </c>
      <c r="D210" s="37">
        <v>43935</v>
      </c>
      <c r="E210" s="36">
        <v>234101</v>
      </c>
      <c r="F210" s="38"/>
      <c r="G210" s="39" t="s">
        <v>62</v>
      </c>
      <c r="H210" s="41">
        <v>99500</v>
      </c>
    </row>
    <row r="211" spans="1:8" s="5" customFormat="1" ht="20.25" x14ac:dyDescent="0.3">
      <c r="A211" s="35">
        <v>1000051222</v>
      </c>
      <c r="B211" s="36">
        <v>514</v>
      </c>
      <c r="C211" s="36" t="s">
        <v>1027</v>
      </c>
      <c r="D211" s="37">
        <v>43942</v>
      </c>
      <c r="E211" s="36">
        <v>234101</v>
      </c>
      <c r="F211" s="38"/>
      <c r="G211" s="39" t="s">
        <v>62</v>
      </c>
      <c r="H211" s="41">
        <v>108000</v>
      </c>
    </row>
    <row r="212" spans="1:8" s="5" customFormat="1" ht="20.25" x14ac:dyDescent="0.3">
      <c r="A212" s="35"/>
      <c r="B212" s="36"/>
      <c r="C212" s="36"/>
      <c r="D212" s="37"/>
      <c r="E212" s="36"/>
      <c r="F212" s="38"/>
      <c r="G212" s="96" t="s">
        <v>1028</v>
      </c>
      <c r="H212" s="97">
        <f>SUM(H208:H211)</f>
        <v>471300</v>
      </c>
    </row>
    <row r="213" spans="1:8" s="5" customFormat="1" ht="20.25" x14ac:dyDescent="0.3">
      <c r="A213" s="35">
        <v>1000051470</v>
      </c>
      <c r="B213" s="36">
        <v>515</v>
      </c>
      <c r="C213" s="36" t="s">
        <v>1029</v>
      </c>
      <c r="D213" s="37">
        <v>43992</v>
      </c>
      <c r="E213" s="36">
        <v>234101</v>
      </c>
      <c r="F213" s="38"/>
      <c r="G213" s="39" t="s">
        <v>62</v>
      </c>
      <c r="H213" s="41">
        <v>47000</v>
      </c>
    </row>
    <row r="214" spans="1:8" s="5" customFormat="1" ht="20.25" x14ac:dyDescent="0.3">
      <c r="A214" s="35">
        <v>1000051518</v>
      </c>
      <c r="B214" s="36">
        <v>516</v>
      </c>
      <c r="C214" s="36" t="s">
        <v>1030</v>
      </c>
      <c r="D214" s="37">
        <v>43998</v>
      </c>
      <c r="E214" s="36">
        <v>234101</v>
      </c>
      <c r="F214" s="38"/>
      <c r="G214" s="39" t="s">
        <v>62</v>
      </c>
      <c r="H214" s="41">
        <v>120800</v>
      </c>
    </row>
    <row r="215" spans="1:8" s="5" customFormat="1" ht="20.25" x14ac:dyDescent="0.3">
      <c r="A215" s="35">
        <v>1000051682</v>
      </c>
      <c r="B215" s="36">
        <v>518</v>
      </c>
      <c r="C215" s="36" t="s">
        <v>1031</v>
      </c>
      <c r="D215" s="37">
        <v>44008</v>
      </c>
      <c r="E215" s="36">
        <v>234101</v>
      </c>
      <c r="F215" s="38"/>
      <c r="G215" s="39" t="s">
        <v>62</v>
      </c>
      <c r="H215" s="41">
        <v>20000</v>
      </c>
    </row>
    <row r="216" spans="1:8" s="5" customFormat="1" ht="20.25" x14ac:dyDescent="0.3">
      <c r="A216" s="35">
        <v>1000051681</v>
      </c>
      <c r="B216" s="36">
        <v>519</v>
      </c>
      <c r="C216" s="36" t="s">
        <v>1032</v>
      </c>
      <c r="D216" s="37">
        <v>44008</v>
      </c>
      <c r="E216" s="36">
        <v>234101</v>
      </c>
      <c r="F216" s="38"/>
      <c r="G216" s="39" t="s">
        <v>62</v>
      </c>
      <c r="H216" s="41">
        <v>53000</v>
      </c>
    </row>
    <row r="217" spans="1:8" s="5" customFormat="1" ht="20.25" x14ac:dyDescent="0.3">
      <c r="A217" s="35">
        <v>1000051569</v>
      </c>
      <c r="B217" s="36">
        <v>520</v>
      </c>
      <c r="C217" s="36"/>
      <c r="D217" s="37">
        <v>44005</v>
      </c>
      <c r="E217" s="36">
        <v>234101</v>
      </c>
      <c r="F217" s="38"/>
      <c r="G217" s="39" t="s">
        <v>62</v>
      </c>
      <c r="H217" s="41">
        <v>133000</v>
      </c>
    </row>
    <row r="218" spans="1:8" s="5" customFormat="1" ht="20.25" x14ac:dyDescent="0.3">
      <c r="A218" s="35"/>
      <c r="B218" s="36"/>
      <c r="C218" s="36"/>
      <c r="D218" s="37"/>
      <c r="E218" s="36"/>
      <c r="F218" s="38"/>
      <c r="G218" s="96" t="s">
        <v>1033</v>
      </c>
      <c r="H218" s="97">
        <f>SUM(H213:H217)</f>
        <v>373800</v>
      </c>
    </row>
    <row r="219" spans="1:8" s="5" customFormat="1" ht="20.25" x14ac:dyDescent="0.3">
      <c r="A219" s="35"/>
      <c r="B219" s="36"/>
      <c r="C219" s="36"/>
      <c r="D219" s="37"/>
      <c r="E219" s="36"/>
      <c r="F219" s="38"/>
      <c r="G219" s="47" t="s">
        <v>1034</v>
      </c>
      <c r="H219" s="43">
        <f>SUM(H218,H212,H207,H204)</f>
        <v>1612150</v>
      </c>
    </row>
    <row r="220" spans="1:8" s="5" customFormat="1" ht="20.25" x14ac:dyDescent="0.3">
      <c r="A220" s="49" t="s">
        <v>21</v>
      </c>
      <c r="B220" s="36">
        <v>390792</v>
      </c>
      <c r="C220" s="36" t="s">
        <v>1035</v>
      </c>
      <c r="D220" s="37">
        <v>44475</v>
      </c>
      <c r="E220" s="36">
        <v>237203</v>
      </c>
      <c r="F220" s="38" t="s">
        <v>1036</v>
      </c>
      <c r="G220" s="39" t="s">
        <v>73</v>
      </c>
      <c r="H220" s="41">
        <v>1398.4</v>
      </c>
    </row>
    <row r="221" spans="1:8" s="5" customFormat="1" ht="20.25" x14ac:dyDescent="0.3">
      <c r="A221" s="49"/>
      <c r="B221" s="36"/>
      <c r="C221" s="36"/>
      <c r="D221" s="37"/>
      <c r="E221" s="36"/>
      <c r="F221" s="38"/>
      <c r="G221" s="96" t="s">
        <v>928</v>
      </c>
      <c r="H221" s="97">
        <f>SUM(H220:H220)</f>
        <v>1398.4</v>
      </c>
    </row>
    <row r="222" spans="1:8" s="5" customFormat="1" ht="20.25" x14ac:dyDescent="0.3">
      <c r="A222" s="35">
        <v>1000056249</v>
      </c>
      <c r="B222" s="36">
        <v>406740</v>
      </c>
      <c r="C222" s="36" t="s">
        <v>1037</v>
      </c>
      <c r="D222" s="37">
        <v>44641</v>
      </c>
      <c r="E222" s="36">
        <v>237203</v>
      </c>
      <c r="F222" s="38" t="s">
        <v>1036</v>
      </c>
      <c r="G222" s="39" t="s">
        <v>73</v>
      </c>
      <c r="H222" s="41">
        <v>163201.5</v>
      </c>
    </row>
    <row r="223" spans="1:8" s="5" customFormat="1" ht="20.25" x14ac:dyDescent="0.3">
      <c r="A223" s="35"/>
      <c r="B223" s="36"/>
      <c r="C223" s="36"/>
      <c r="D223" s="37"/>
      <c r="E223" s="36"/>
      <c r="F223" s="38"/>
      <c r="G223" s="96" t="s">
        <v>940</v>
      </c>
      <c r="H223" s="97">
        <f>SUM(H222:H222)</f>
        <v>163201.5</v>
      </c>
    </row>
    <row r="224" spans="1:8" s="5" customFormat="1" ht="20.25" x14ac:dyDescent="0.3">
      <c r="A224" s="35">
        <v>1000056462</v>
      </c>
      <c r="B224" s="36">
        <v>409359</v>
      </c>
      <c r="C224" s="36" t="s">
        <v>1038</v>
      </c>
      <c r="D224" s="37">
        <v>44664</v>
      </c>
      <c r="E224" s="36">
        <v>237203</v>
      </c>
      <c r="F224" s="38" t="s">
        <v>1036</v>
      </c>
      <c r="G224" s="39" t="s">
        <v>73</v>
      </c>
      <c r="H224" s="41">
        <v>46477</v>
      </c>
    </row>
    <row r="225" spans="1:8" s="5" customFormat="1" ht="20.25" x14ac:dyDescent="0.3">
      <c r="A225" s="35"/>
      <c r="B225" s="36"/>
      <c r="C225" s="36"/>
      <c r="D225" s="37"/>
      <c r="E225" s="36"/>
      <c r="F225" s="38"/>
      <c r="G225" s="96" t="s">
        <v>1039</v>
      </c>
      <c r="H225" s="97">
        <f>SUM(H224:H224)</f>
        <v>46477</v>
      </c>
    </row>
    <row r="226" spans="1:8" s="5" customFormat="1" ht="20.25" x14ac:dyDescent="0.3">
      <c r="A226" s="49">
        <v>1000056605</v>
      </c>
      <c r="B226" s="36">
        <v>411952</v>
      </c>
      <c r="C226" s="36" t="s">
        <v>1040</v>
      </c>
      <c r="D226" s="37">
        <v>44694</v>
      </c>
      <c r="E226" s="36">
        <v>237202</v>
      </c>
      <c r="F226" s="38" t="s">
        <v>1036</v>
      </c>
      <c r="G226" s="39" t="s">
        <v>73</v>
      </c>
      <c r="H226" s="41">
        <v>39989.4</v>
      </c>
    </row>
    <row r="227" spans="1:8" s="5" customFormat="1" ht="20.25" x14ac:dyDescent="0.3">
      <c r="A227" s="35"/>
      <c r="B227" s="36"/>
      <c r="C227" s="36"/>
      <c r="D227" s="37"/>
      <c r="E227" s="36"/>
      <c r="F227" s="38"/>
      <c r="G227" s="96" t="s">
        <v>960</v>
      </c>
      <c r="H227" s="97">
        <f>SUM(H226:H226)</f>
        <v>39989.4</v>
      </c>
    </row>
    <row r="228" spans="1:8" s="5" customFormat="1" ht="20.25" x14ac:dyDescent="0.3">
      <c r="A228" s="35" t="s">
        <v>21</v>
      </c>
      <c r="B228" s="36">
        <v>412787</v>
      </c>
      <c r="C228" s="36" t="s">
        <v>1041</v>
      </c>
      <c r="D228" s="37">
        <v>44704</v>
      </c>
      <c r="E228" s="36">
        <v>237202</v>
      </c>
      <c r="F228" s="38" t="s">
        <v>1036</v>
      </c>
      <c r="G228" s="39" t="s">
        <v>73</v>
      </c>
      <c r="H228" s="41">
        <v>11933.93</v>
      </c>
    </row>
    <row r="229" spans="1:8" s="5" customFormat="1" ht="20.25" x14ac:dyDescent="0.3">
      <c r="A229" s="35" t="s">
        <v>21</v>
      </c>
      <c r="B229" s="36">
        <v>411273</v>
      </c>
      <c r="C229" s="36" t="s">
        <v>1042</v>
      </c>
      <c r="D229" s="37">
        <v>44687</v>
      </c>
      <c r="E229" s="36">
        <v>237202</v>
      </c>
      <c r="F229" s="38" t="s">
        <v>1036</v>
      </c>
      <c r="G229" s="39" t="s">
        <v>73</v>
      </c>
      <c r="H229" s="41">
        <v>44904.33</v>
      </c>
    </row>
    <row r="230" spans="1:8" s="5" customFormat="1" ht="20.25" x14ac:dyDescent="0.3">
      <c r="A230" s="35" t="s">
        <v>44</v>
      </c>
      <c r="B230" s="36">
        <v>413771</v>
      </c>
      <c r="C230" s="36" t="s">
        <v>1043</v>
      </c>
      <c r="D230" s="37">
        <v>44713</v>
      </c>
      <c r="E230" s="36">
        <v>227204</v>
      </c>
      <c r="F230" s="38" t="s">
        <v>1036</v>
      </c>
      <c r="G230" s="39" t="s">
        <v>73</v>
      </c>
      <c r="H230" s="41">
        <v>15203</v>
      </c>
    </row>
    <row r="231" spans="1:8" s="5" customFormat="1" ht="20.25" x14ac:dyDescent="0.3">
      <c r="A231" s="35">
        <v>1000056859</v>
      </c>
      <c r="B231" s="36">
        <v>414943</v>
      </c>
      <c r="C231" s="36" t="s">
        <v>1044</v>
      </c>
      <c r="D231" s="37">
        <v>44725</v>
      </c>
      <c r="E231" s="36">
        <v>237202</v>
      </c>
      <c r="F231" s="38" t="s">
        <v>1036</v>
      </c>
      <c r="G231" s="39" t="s">
        <v>73</v>
      </c>
      <c r="H231" s="41">
        <v>124946.96</v>
      </c>
    </row>
    <row r="232" spans="1:8" s="5" customFormat="1" ht="20.25" x14ac:dyDescent="0.3">
      <c r="A232" s="35" t="s">
        <v>44</v>
      </c>
      <c r="B232" s="36">
        <v>415814</v>
      </c>
      <c r="C232" s="36" t="s">
        <v>1045</v>
      </c>
      <c r="D232" s="37">
        <v>44734</v>
      </c>
      <c r="E232" s="36">
        <v>227204</v>
      </c>
      <c r="F232" s="38" t="s">
        <v>1036</v>
      </c>
      <c r="G232" s="39" t="s">
        <v>73</v>
      </c>
      <c r="H232" s="41">
        <v>9153.26</v>
      </c>
    </row>
    <row r="233" spans="1:8" s="5" customFormat="1" ht="20.25" x14ac:dyDescent="0.3">
      <c r="A233" s="35">
        <v>1000056758</v>
      </c>
      <c r="B233" s="36">
        <v>414127</v>
      </c>
      <c r="C233" s="36" t="s">
        <v>1046</v>
      </c>
      <c r="D233" s="37">
        <v>44718</v>
      </c>
      <c r="E233" s="36">
        <v>237202</v>
      </c>
      <c r="F233" s="38" t="s">
        <v>1036</v>
      </c>
      <c r="G233" s="39" t="s">
        <v>73</v>
      </c>
      <c r="H233" s="41">
        <v>52235.9</v>
      </c>
    </row>
    <row r="234" spans="1:8" s="5" customFormat="1" ht="20.25" x14ac:dyDescent="0.3">
      <c r="A234" s="35"/>
      <c r="B234" s="36"/>
      <c r="C234" s="36"/>
      <c r="D234" s="37"/>
      <c r="E234" s="36"/>
      <c r="F234" s="38"/>
      <c r="G234" s="96" t="s">
        <v>916</v>
      </c>
      <c r="H234" s="97">
        <f>SUM(H228:H233)</f>
        <v>258377.38000000003</v>
      </c>
    </row>
    <row r="235" spans="1:8" s="8" customFormat="1" ht="20.25" x14ac:dyDescent="0.3">
      <c r="A235" s="35">
        <v>1000056980</v>
      </c>
      <c r="B235" s="36">
        <v>237203</v>
      </c>
      <c r="C235" s="36" t="s">
        <v>1047</v>
      </c>
      <c r="D235" s="37">
        <v>44743</v>
      </c>
      <c r="E235" s="36">
        <v>237203</v>
      </c>
      <c r="F235" s="38" t="s">
        <v>1036</v>
      </c>
      <c r="G235" s="39" t="s">
        <v>73</v>
      </c>
      <c r="H235" s="41">
        <v>50717.3</v>
      </c>
    </row>
    <row r="236" spans="1:8" s="8" customFormat="1" ht="20.25" x14ac:dyDescent="0.3">
      <c r="A236" s="35">
        <v>1000057078</v>
      </c>
      <c r="B236" s="36">
        <v>417988</v>
      </c>
      <c r="C236" s="36" t="s">
        <v>1048</v>
      </c>
      <c r="D236" s="37">
        <v>44755</v>
      </c>
      <c r="E236" s="36">
        <v>237203</v>
      </c>
      <c r="F236" s="38" t="s">
        <v>1036</v>
      </c>
      <c r="G236" s="39" t="s">
        <v>73</v>
      </c>
      <c r="H236" s="41">
        <v>48208</v>
      </c>
    </row>
    <row r="237" spans="1:8" s="5" customFormat="1" ht="20.25" x14ac:dyDescent="0.3">
      <c r="A237" s="35"/>
      <c r="B237" s="36"/>
      <c r="C237" s="36"/>
      <c r="D237" s="37"/>
      <c r="E237" s="36"/>
      <c r="F237" s="38"/>
      <c r="G237" s="96" t="s">
        <v>860</v>
      </c>
      <c r="H237" s="97">
        <f>SUM(H235:H236)</f>
        <v>98925.3</v>
      </c>
    </row>
    <row r="238" spans="1:8" s="5" customFormat="1" ht="20.25" x14ac:dyDescent="0.3">
      <c r="A238" s="35">
        <v>1000057201</v>
      </c>
      <c r="B238" s="36">
        <v>419939</v>
      </c>
      <c r="C238" s="36" t="s">
        <v>1049</v>
      </c>
      <c r="D238" s="37">
        <v>44775</v>
      </c>
      <c r="E238" s="36">
        <v>237203</v>
      </c>
      <c r="F238" s="38" t="s">
        <v>1036</v>
      </c>
      <c r="G238" s="39" t="s">
        <v>73</v>
      </c>
      <c r="H238" s="41">
        <v>19608.599999999999</v>
      </c>
    </row>
    <row r="239" spans="1:8" ht="20.25" x14ac:dyDescent="0.3">
      <c r="A239" s="35">
        <v>1000057165</v>
      </c>
      <c r="B239" s="36">
        <v>419690</v>
      </c>
      <c r="C239" s="36" t="s">
        <v>1050</v>
      </c>
      <c r="D239" s="37">
        <v>44774</v>
      </c>
      <c r="E239" s="36">
        <v>237203</v>
      </c>
      <c r="F239" s="38" t="s">
        <v>1036</v>
      </c>
      <c r="G239" s="39" t="s">
        <v>73</v>
      </c>
      <c r="H239" s="41">
        <v>58755</v>
      </c>
    </row>
    <row r="240" spans="1:8" ht="20.25" x14ac:dyDescent="0.3">
      <c r="A240" s="35">
        <v>1000057301</v>
      </c>
      <c r="B240" s="36">
        <v>421419</v>
      </c>
      <c r="C240" s="36" t="s">
        <v>1051</v>
      </c>
      <c r="D240" s="37">
        <v>44790</v>
      </c>
      <c r="E240" s="36">
        <v>237202</v>
      </c>
      <c r="F240" s="38" t="s">
        <v>1036</v>
      </c>
      <c r="G240" s="39" t="s">
        <v>73</v>
      </c>
      <c r="H240" s="41">
        <v>48208</v>
      </c>
    </row>
    <row r="241" spans="1:8" ht="20.25" x14ac:dyDescent="0.3">
      <c r="A241" s="35"/>
      <c r="B241" s="36"/>
      <c r="C241" s="36"/>
      <c r="D241" s="37"/>
      <c r="E241" s="36"/>
      <c r="F241" s="38"/>
      <c r="G241" s="96" t="s">
        <v>872</v>
      </c>
      <c r="H241" s="97">
        <f>SUM(H238:H240)</f>
        <v>126571.6</v>
      </c>
    </row>
    <row r="242" spans="1:8" s="5" customFormat="1" ht="20.25" x14ac:dyDescent="0.3">
      <c r="A242" s="35">
        <v>1000057342</v>
      </c>
      <c r="B242" s="36">
        <v>422506</v>
      </c>
      <c r="C242" s="36" t="s">
        <v>1052</v>
      </c>
      <c r="D242" s="37">
        <v>44802</v>
      </c>
      <c r="E242" s="36">
        <v>237203</v>
      </c>
      <c r="F242" s="38" t="s">
        <v>1036</v>
      </c>
      <c r="G242" s="39" t="s">
        <v>73</v>
      </c>
      <c r="H242" s="41">
        <v>152992.06</v>
      </c>
    </row>
    <row r="243" spans="1:8" ht="20.25" x14ac:dyDescent="0.3">
      <c r="A243" s="35">
        <v>1000057270</v>
      </c>
      <c r="B243" s="36">
        <v>423633</v>
      </c>
      <c r="C243" s="36" t="s">
        <v>1053</v>
      </c>
      <c r="D243" s="37">
        <v>44812</v>
      </c>
      <c r="E243" s="36">
        <v>239301</v>
      </c>
      <c r="F243" s="38" t="s">
        <v>1036</v>
      </c>
      <c r="G243" s="39" t="s">
        <v>73</v>
      </c>
      <c r="H243" s="41">
        <v>33959.5</v>
      </c>
    </row>
    <row r="244" spans="1:8" s="5" customFormat="1" ht="20.25" x14ac:dyDescent="0.3">
      <c r="A244" s="35">
        <v>1000057270</v>
      </c>
      <c r="B244" s="36">
        <v>423633</v>
      </c>
      <c r="C244" s="36" t="s">
        <v>1054</v>
      </c>
      <c r="D244" s="37">
        <v>44812</v>
      </c>
      <c r="E244" s="36">
        <v>239301</v>
      </c>
      <c r="F244" s="38" t="s">
        <v>1036</v>
      </c>
      <c r="G244" s="39" t="s">
        <v>73</v>
      </c>
      <c r="H244" s="41">
        <v>33959.5</v>
      </c>
    </row>
    <row r="245" spans="1:8" s="5" customFormat="1" ht="20.25" x14ac:dyDescent="0.3">
      <c r="A245" s="35"/>
      <c r="B245" s="36"/>
      <c r="C245" s="36"/>
      <c r="D245" s="37"/>
      <c r="E245" s="36"/>
      <c r="F245" s="38"/>
      <c r="G245" s="96" t="s">
        <v>883</v>
      </c>
      <c r="H245" s="97">
        <f>SUM(H242:H244)</f>
        <v>220911.06</v>
      </c>
    </row>
    <row r="246" spans="1:8" s="5" customFormat="1" ht="20.25" x14ac:dyDescent="0.3">
      <c r="A246" s="35"/>
      <c r="B246" s="36"/>
      <c r="C246" s="36"/>
      <c r="D246" s="37"/>
      <c r="E246" s="36"/>
      <c r="F246" s="38"/>
      <c r="G246" s="45" t="s">
        <v>1055</v>
      </c>
      <c r="H246" s="43">
        <f>SUM(H245,H241,H237,H234,H227,H225,H223,H221)</f>
        <v>955851.64000000013</v>
      </c>
    </row>
    <row r="247" spans="1:8" s="5" customFormat="1" ht="20.25" x14ac:dyDescent="0.3">
      <c r="A247" s="35">
        <v>1000057399</v>
      </c>
      <c r="B247" s="46">
        <v>29770</v>
      </c>
      <c r="C247" s="36" t="s">
        <v>1056</v>
      </c>
      <c r="D247" s="37">
        <v>44706</v>
      </c>
      <c r="E247" s="36">
        <v>237203</v>
      </c>
      <c r="F247" s="38" t="s">
        <v>1036</v>
      </c>
      <c r="G247" s="39" t="s">
        <v>75</v>
      </c>
      <c r="H247" s="55">
        <v>51920</v>
      </c>
    </row>
    <row r="248" spans="1:8" s="5" customFormat="1" ht="20.25" x14ac:dyDescent="0.3">
      <c r="A248" s="35">
        <v>1000056584</v>
      </c>
      <c r="B248" s="36">
        <v>30231</v>
      </c>
      <c r="C248" s="36" t="s">
        <v>1057</v>
      </c>
      <c r="D248" s="37">
        <v>44693</v>
      </c>
      <c r="E248" s="36">
        <v>237203</v>
      </c>
      <c r="F248" s="38" t="s">
        <v>1036</v>
      </c>
      <c r="G248" s="39" t="s">
        <v>75</v>
      </c>
      <c r="H248" s="55">
        <v>92630</v>
      </c>
    </row>
    <row r="249" spans="1:8" s="5" customFormat="1" ht="20.25" x14ac:dyDescent="0.3">
      <c r="A249" s="35">
        <v>1000056719</v>
      </c>
      <c r="B249" s="36">
        <v>30429</v>
      </c>
      <c r="C249" s="36" t="s">
        <v>1058</v>
      </c>
      <c r="D249" s="37">
        <v>44731</v>
      </c>
      <c r="E249" s="36">
        <v>237202</v>
      </c>
      <c r="F249" s="38" t="s">
        <v>1036</v>
      </c>
      <c r="G249" s="39" t="s">
        <v>75</v>
      </c>
      <c r="H249" s="55">
        <v>17137.98</v>
      </c>
    </row>
    <row r="250" spans="1:8" s="5" customFormat="1" ht="20.25" x14ac:dyDescent="0.3">
      <c r="A250" s="35"/>
      <c r="B250" s="36"/>
      <c r="C250" s="36"/>
      <c r="D250" s="37"/>
      <c r="E250" s="36"/>
      <c r="F250" s="38"/>
      <c r="G250" s="96" t="s">
        <v>960</v>
      </c>
      <c r="H250" s="97">
        <f>SUM(H247:H249)</f>
        <v>161687.98000000001</v>
      </c>
    </row>
    <row r="251" spans="1:8" s="5" customFormat="1" ht="20.25" x14ac:dyDescent="0.3">
      <c r="A251" s="35">
        <v>1000056430</v>
      </c>
      <c r="B251" s="36">
        <v>30002</v>
      </c>
      <c r="C251" s="36" t="s">
        <v>1059</v>
      </c>
      <c r="D251" s="37">
        <v>44716</v>
      </c>
      <c r="E251" s="36">
        <v>237203</v>
      </c>
      <c r="F251" s="38" t="s">
        <v>1036</v>
      </c>
      <c r="G251" s="39" t="s">
        <v>75</v>
      </c>
      <c r="H251" s="55">
        <v>48805.3</v>
      </c>
    </row>
    <row r="252" spans="1:8" s="5" customFormat="1" ht="20.25" x14ac:dyDescent="0.3">
      <c r="A252" s="56">
        <v>1000056634</v>
      </c>
      <c r="B252" s="46">
        <v>30539</v>
      </c>
      <c r="C252" s="46" t="s">
        <v>1060</v>
      </c>
      <c r="D252" s="57">
        <v>44736</v>
      </c>
      <c r="E252" s="46">
        <v>237202</v>
      </c>
      <c r="F252" s="58" t="s">
        <v>1036</v>
      </c>
      <c r="G252" s="39" t="s">
        <v>75</v>
      </c>
      <c r="H252" s="55">
        <v>85141</v>
      </c>
    </row>
    <row r="253" spans="1:8" s="5" customFormat="1" ht="20.25" x14ac:dyDescent="0.3">
      <c r="A253" s="56"/>
      <c r="B253" s="46"/>
      <c r="C253" s="46"/>
      <c r="D253" s="57"/>
      <c r="E253" s="46"/>
      <c r="F253" s="58"/>
      <c r="G253" s="96" t="s">
        <v>916</v>
      </c>
      <c r="H253" s="97">
        <f>SUM(H251:H252)</f>
        <v>133946.29999999999</v>
      </c>
    </row>
    <row r="254" spans="1:8" s="5" customFormat="1" ht="20.25" x14ac:dyDescent="0.3">
      <c r="A254" s="56">
        <v>1000056851</v>
      </c>
      <c r="B254" s="46" t="s">
        <v>736</v>
      </c>
      <c r="C254" s="46" t="s">
        <v>1061</v>
      </c>
      <c r="D254" s="57">
        <v>44756</v>
      </c>
      <c r="E254" s="46">
        <v>237202</v>
      </c>
      <c r="F254" s="58" t="s">
        <v>1036</v>
      </c>
      <c r="G254" s="39" t="s">
        <v>75</v>
      </c>
      <c r="H254" s="55">
        <v>159378</v>
      </c>
    </row>
    <row r="255" spans="1:8" s="5" customFormat="1" ht="20.25" x14ac:dyDescent="0.3">
      <c r="A255" s="35"/>
      <c r="B255" s="36"/>
      <c r="C255" s="36"/>
      <c r="D255" s="37"/>
      <c r="E255" s="36"/>
      <c r="F255" s="38"/>
      <c r="G255" s="96" t="s">
        <v>872</v>
      </c>
      <c r="H255" s="97">
        <f>SUM(H254)</f>
        <v>159378</v>
      </c>
    </row>
    <row r="256" spans="1:8" s="5" customFormat="1" ht="20.25" x14ac:dyDescent="0.3">
      <c r="A256" s="56">
        <v>1000057495</v>
      </c>
      <c r="B256" s="46">
        <v>33715</v>
      </c>
      <c r="C256" s="46" t="s">
        <v>1062</v>
      </c>
      <c r="D256" s="57">
        <v>44827</v>
      </c>
      <c r="E256" s="46">
        <v>237202</v>
      </c>
      <c r="F256" s="58" t="s">
        <v>1036</v>
      </c>
      <c r="G256" s="39" t="s">
        <v>75</v>
      </c>
      <c r="H256" s="55">
        <v>127242</v>
      </c>
    </row>
    <row r="257" spans="1:8" s="5" customFormat="1" ht="20.25" x14ac:dyDescent="0.3">
      <c r="A257" s="56">
        <v>1000057558</v>
      </c>
      <c r="B257" s="46">
        <v>33714</v>
      </c>
      <c r="C257" s="46" t="s">
        <v>1063</v>
      </c>
      <c r="D257" s="57">
        <v>44827</v>
      </c>
      <c r="E257" s="46">
        <v>237202</v>
      </c>
      <c r="F257" s="58" t="s">
        <v>1036</v>
      </c>
      <c r="G257" s="39" t="s">
        <v>75</v>
      </c>
      <c r="H257" s="55">
        <v>104194</v>
      </c>
    </row>
    <row r="258" spans="1:8" s="5" customFormat="1" ht="20.25" x14ac:dyDescent="0.3">
      <c r="A258" s="35"/>
      <c r="B258" s="36"/>
      <c r="C258" s="36"/>
      <c r="D258" s="37"/>
      <c r="E258" s="36"/>
      <c r="F258" s="38"/>
      <c r="G258" s="96" t="s">
        <v>883</v>
      </c>
      <c r="H258" s="97">
        <f>SUM(H256:H257)</f>
        <v>231436</v>
      </c>
    </row>
    <row r="259" spans="1:8" s="5" customFormat="1" ht="20.25" x14ac:dyDescent="0.3">
      <c r="A259" s="35"/>
      <c r="B259" s="36"/>
      <c r="C259" s="36"/>
      <c r="D259" s="37"/>
      <c r="E259" s="36"/>
      <c r="F259" s="38"/>
      <c r="G259" s="47" t="s">
        <v>1064</v>
      </c>
      <c r="H259" s="43">
        <f>SUM(H258,H255,H253,H250)</f>
        <v>686448.28</v>
      </c>
    </row>
    <row r="260" spans="1:8" s="5" customFormat="1" ht="20.25" x14ac:dyDescent="0.3">
      <c r="A260" s="35">
        <v>1000055037</v>
      </c>
      <c r="B260" s="36">
        <v>38</v>
      </c>
      <c r="C260" s="36" t="s">
        <v>1065</v>
      </c>
      <c r="D260" s="37">
        <v>44482</v>
      </c>
      <c r="E260" s="36">
        <v>234101</v>
      </c>
      <c r="F260" s="38" t="s">
        <v>1066</v>
      </c>
      <c r="G260" s="39" t="s">
        <v>78</v>
      </c>
      <c r="H260" s="41">
        <v>118100</v>
      </c>
    </row>
    <row r="261" spans="1:8" s="5" customFormat="1" ht="20.25" x14ac:dyDescent="0.3">
      <c r="A261" s="35">
        <v>1000055085</v>
      </c>
      <c r="B261" s="36">
        <v>39</v>
      </c>
      <c r="C261" s="36" t="s">
        <v>1067</v>
      </c>
      <c r="D261" s="37">
        <v>44487</v>
      </c>
      <c r="E261" s="36">
        <v>239301</v>
      </c>
      <c r="F261" s="38" t="s">
        <v>1066</v>
      </c>
      <c r="G261" s="39" t="s">
        <v>78</v>
      </c>
      <c r="H261" s="41">
        <v>43800</v>
      </c>
    </row>
    <row r="262" spans="1:8" s="5" customFormat="1" ht="20.25" x14ac:dyDescent="0.3">
      <c r="A262" s="35">
        <v>1000055129</v>
      </c>
      <c r="B262" s="36">
        <v>41</v>
      </c>
      <c r="C262" s="36" t="s">
        <v>1068</v>
      </c>
      <c r="D262" s="37">
        <v>44491</v>
      </c>
      <c r="E262" s="36">
        <v>234101</v>
      </c>
      <c r="F262" s="38" t="s">
        <v>1066</v>
      </c>
      <c r="G262" s="39" t="s">
        <v>78</v>
      </c>
      <c r="H262" s="41">
        <v>60650</v>
      </c>
    </row>
    <row r="263" spans="1:8" s="5" customFormat="1" ht="20.25" x14ac:dyDescent="0.3">
      <c r="A263" s="35">
        <v>1000055124</v>
      </c>
      <c r="B263" s="36">
        <v>40</v>
      </c>
      <c r="C263" s="36" t="s">
        <v>908</v>
      </c>
      <c r="D263" s="37">
        <v>44491</v>
      </c>
      <c r="E263" s="36">
        <v>234101</v>
      </c>
      <c r="F263" s="38" t="s">
        <v>1066</v>
      </c>
      <c r="G263" s="39" t="s">
        <v>78</v>
      </c>
      <c r="H263" s="41">
        <v>71000</v>
      </c>
    </row>
    <row r="264" spans="1:8" s="5" customFormat="1" ht="20.25" x14ac:dyDescent="0.3">
      <c r="A264" s="35"/>
      <c r="B264" s="36"/>
      <c r="C264" s="36"/>
      <c r="D264" s="37"/>
      <c r="E264" s="36"/>
      <c r="F264" s="38"/>
      <c r="G264" s="96" t="s">
        <v>928</v>
      </c>
      <c r="H264" s="97">
        <f>SUM(H260:H263)</f>
        <v>293550</v>
      </c>
    </row>
    <row r="265" spans="1:8" s="5" customFormat="1" ht="20.25" x14ac:dyDescent="0.3">
      <c r="A265" s="35">
        <v>1000055216</v>
      </c>
      <c r="B265" s="36">
        <v>43</v>
      </c>
      <c r="C265" s="36" t="s">
        <v>1069</v>
      </c>
      <c r="D265" s="37">
        <v>44503</v>
      </c>
      <c r="E265" s="36">
        <v>234101</v>
      </c>
      <c r="F265" s="38" t="s">
        <v>1066</v>
      </c>
      <c r="G265" s="48" t="s">
        <v>78</v>
      </c>
      <c r="H265" s="41">
        <v>52500</v>
      </c>
    </row>
    <row r="266" spans="1:8" s="5" customFormat="1" ht="20.25" x14ac:dyDescent="0.3">
      <c r="A266" s="35">
        <v>1000055218</v>
      </c>
      <c r="B266" s="36">
        <v>42</v>
      </c>
      <c r="C266" s="36" t="s">
        <v>1070</v>
      </c>
      <c r="D266" s="37">
        <v>44498</v>
      </c>
      <c r="E266" s="36">
        <v>234101</v>
      </c>
      <c r="F266" s="38" t="s">
        <v>1066</v>
      </c>
      <c r="G266" s="48" t="s">
        <v>78</v>
      </c>
      <c r="H266" s="41">
        <v>44750</v>
      </c>
    </row>
    <row r="267" spans="1:8" s="5" customFormat="1" ht="20.25" x14ac:dyDescent="0.3">
      <c r="A267" s="35">
        <v>1000055234</v>
      </c>
      <c r="B267" s="36">
        <v>45</v>
      </c>
      <c r="C267" s="36" t="s">
        <v>1071</v>
      </c>
      <c r="D267" s="37">
        <v>44503</v>
      </c>
      <c r="E267" s="36">
        <v>234101</v>
      </c>
      <c r="F267" s="38" t="s">
        <v>1066</v>
      </c>
      <c r="G267" s="48" t="s">
        <v>78</v>
      </c>
      <c r="H267" s="41">
        <v>54450</v>
      </c>
    </row>
    <row r="268" spans="1:8" s="5" customFormat="1" ht="20.25" x14ac:dyDescent="0.3">
      <c r="A268" s="35">
        <v>1000055341</v>
      </c>
      <c r="B268" s="36">
        <v>47</v>
      </c>
      <c r="C268" s="36" t="s">
        <v>1072</v>
      </c>
      <c r="D268" s="37">
        <v>44511</v>
      </c>
      <c r="E268" s="36">
        <v>239301</v>
      </c>
      <c r="F268" s="38" t="s">
        <v>1066</v>
      </c>
      <c r="G268" s="48" t="s">
        <v>78</v>
      </c>
      <c r="H268" s="41">
        <v>23718</v>
      </c>
    </row>
    <row r="269" spans="1:8" s="5" customFormat="1" ht="20.25" x14ac:dyDescent="0.3">
      <c r="A269" s="35">
        <v>1000055281</v>
      </c>
      <c r="B269" s="36">
        <v>46</v>
      </c>
      <c r="C269" s="36" t="s">
        <v>1073</v>
      </c>
      <c r="D269" s="37">
        <v>44511</v>
      </c>
      <c r="E269" s="36">
        <v>234101</v>
      </c>
      <c r="F269" s="38" t="s">
        <v>1066</v>
      </c>
      <c r="G269" s="48" t="s">
        <v>78</v>
      </c>
      <c r="H269" s="41">
        <v>49800</v>
      </c>
    </row>
    <row r="270" spans="1:8" s="5" customFormat="1" ht="20.25" x14ac:dyDescent="0.3">
      <c r="A270" s="35">
        <v>1000055333</v>
      </c>
      <c r="B270" s="36">
        <v>48</v>
      </c>
      <c r="C270" s="36" t="s">
        <v>1074</v>
      </c>
      <c r="D270" s="37">
        <v>44518</v>
      </c>
      <c r="E270" s="36">
        <v>234101</v>
      </c>
      <c r="F270" s="38" t="s">
        <v>1066</v>
      </c>
      <c r="G270" s="48" t="s">
        <v>78</v>
      </c>
      <c r="H270" s="41">
        <v>104500</v>
      </c>
    </row>
    <row r="271" spans="1:8" s="5" customFormat="1" ht="20.25" x14ac:dyDescent="0.3">
      <c r="A271" s="35">
        <v>1000055395</v>
      </c>
      <c r="B271" s="36">
        <v>51</v>
      </c>
      <c r="C271" s="36" t="s">
        <v>911</v>
      </c>
      <c r="D271" s="37">
        <v>44529</v>
      </c>
      <c r="E271" s="36">
        <v>234101</v>
      </c>
      <c r="F271" s="38" t="s">
        <v>1066</v>
      </c>
      <c r="G271" s="48" t="s">
        <v>78</v>
      </c>
      <c r="H271" s="41">
        <v>111000</v>
      </c>
    </row>
    <row r="272" spans="1:8" s="5" customFormat="1" ht="20.25" x14ac:dyDescent="0.3">
      <c r="A272" s="35">
        <v>1000055386</v>
      </c>
      <c r="B272" s="36">
        <v>50</v>
      </c>
      <c r="C272" s="36" t="s">
        <v>913</v>
      </c>
      <c r="D272" s="37">
        <v>44524</v>
      </c>
      <c r="E272" s="36">
        <v>234101</v>
      </c>
      <c r="F272" s="38" t="s">
        <v>1066</v>
      </c>
      <c r="G272" s="48" t="s">
        <v>78</v>
      </c>
      <c r="H272" s="41">
        <v>90600</v>
      </c>
    </row>
    <row r="273" spans="1:8" s="5" customFormat="1" ht="20.25" x14ac:dyDescent="0.3">
      <c r="A273" s="35">
        <v>1000055371</v>
      </c>
      <c r="B273" s="36">
        <v>49</v>
      </c>
      <c r="C273" s="36" t="s">
        <v>1075</v>
      </c>
      <c r="D273" s="37">
        <v>44522</v>
      </c>
      <c r="E273" s="36">
        <v>234101</v>
      </c>
      <c r="F273" s="38" t="s">
        <v>1066</v>
      </c>
      <c r="G273" s="48" t="s">
        <v>78</v>
      </c>
      <c r="H273" s="41">
        <v>98000</v>
      </c>
    </row>
    <row r="274" spans="1:8" s="5" customFormat="1" ht="20.25" x14ac:dyDescent="0.3">
      <c r="A274" s="35"/>
      <c r="B274" s="36"/>
      <c r="C274" s="36"/>
      <c r="D274" s="37"/>
      <c r="E274" s="36"/>
      <c r="F274" s="38"/>
      <c r="G274" s="96" t="s">
        <v>931</v>
      </c>
      <c r="H274" s="97">
        <f>SUM(H265:H273)</f>
        <v>629318</v>
      </c>
    </row>
    <row r="275" spans="1:8" s="5" customFormat="1" ht="20.25" x14ac:dyDescent="0.3">
      <c r="A275" s="35">
        <v>1000055436</v>
      </c>
      <c r="B275" s="36">
        <v>53</v>
      </c>
      <c r="C275" s="36" t="s">
        <v>914</v>
      </c>
      <c r="D275" s="37">
        <v>44526</v>
      </c>
      <c r="E275" s="36">
        <v>234101</v>
      </c>
      <c r="F275" s="38" t="s">
        <v>1066</v>
      </c>
      <c r="G275" s="48" t="s">
        <v>78</v>
      </c>
      <c r="H275" s="41">
        <v>118500</v>
      </c>
    </row>
    <row r="276" spans="1:8" s="5" customFormat="1" ht="20.25" x14ac:dyDescent="0.3">
      <c r="A276" s="35">
        <v>1000055480</v>
      </c>
      <c r="B276" s="36">
        <v>55</v>
      </c>
      <c r="C276" s="36" t="s">
        <v>918</v>
      </c>
      <c r="D276" s="37">
        <v>44537</v>
      </c>
      <c r="E276" s="36">
        <v>234101</v>
      </c>
      <c r="F276" s="38" t="s">
        <v>1066</v>
      </c>
      <c r="G276" s="48" t="s">
        <v>78</v>
      </c>
      <c r="H276" s="41">
        <v>15800</v>
      </c>
    </row>
    <row r="277" spans="1:8" s="5" customFormat="1" ht="20.25" x14ac:dyDescent="0.3">
      <c r="A277" s="35">
        <v>1000055493</v>
      </c>
      <c r="B277" s="36">
        <v>56</v>
      </c>
      <c r="C277" s="36" t="s">
        <v>920</v>
      </c>
      <c r="D277" s="37">
        <v>44537</v>
      </c>
      <c r="E277" s="36">
        <v>234101</v>
      </c>
      <c r="F277" s="38" t="s">
        <v>1066</v>
      </c>
      <c r="G277" s="48" t="s">
        <v>78</v>
      </c>
      <c r="H277" s="41">
        <v>129100</v>
      </c>
    </row>
    <row r="278" spans="1:8" s="5" customFormat="1" ht="20.25" x14ac:dyDescent="0.3">
      <c r="A278" s="35">
        <v>1000055522</v>
      </c>
      <c r="B278" s="36">
        <v>58</v>
      </c>
      <c r="C278" s="36" t="s">
        <v>919</v>
      </c>
      <c r="D278" s="37">
        <v>44540</v>
      </c>
      <c r="E278" s="36">
        <v>239301</v>
      </c>
      <c r="F278" s="38" t="s">
        <v>1066</v>
      </c>
      <c r="G278" s="48" t="s">
        <v>78</v>
      </c>
      <c r="H278" s="41">
        <v>24426</v>
      </c>
    </row>
    <row r="279" spans="1:8" s="5" customFormat="1" ht="20.25" x14ac:dyDescent="0.3">
      <c r="A279" s="35">
        <v>1000055550</v>
      </c>
      <c r="B279" s="36">
        <v>60</v>
      </c>
      <c r="C279" s="36" t="s">
        <v>1076</v>
      </c>
      <c r="D279" s="37">
        <v>44540</v>
      </c>
      <c r="E279" s="36">
        <v>239301</v>
      </c>
      <c r="F279" s="38" t="s">
        <v>1066</v>
      </c>
      <c r="G279" s="48" t="s">
        <v>78</v>
      </c>
      <c r="H279" s="41">
        <v>23128</v>
      </c>
    </row>
    <row r="280" spans="1:8" s="5" customFormat="1" ht="20.25" x14ac:dyDescent="0.3">
      <c r="A280" s="35">
        <v>1000055588</v>
      </c>
      <c r="B280" s="36">
        <v>61</v>
      </c>
      <c r="C280" s="36" t="s">
        <v>1077</v>
      </c>
      <c r="D280" s="37">
        <v>44543</v>
      </c>
      <c r="E280" s="36">
        <v>234101</v>
      </c>
      <c r="F280" s="38" t="s">
        <v>1066</v>
      </c>
      <c r="G280" s="48" t="s">
        <v>78</v>
      </c>
      <c r="H280" s="41">
        <v>71800</v>
      </c>
    </row>
    <row r="281" spans="1:8" s="5" customFormat="1" ht="20.25" x14ac:dyDescent="0.3">
      <c r="A281" s="35">
        <v>1000055680</v>
      </c>
      <c r="B281" s="36">
        <v>68</v>
      </c>
      <c r="C281" s="36" t="s">
        <v>1078</v>
      </c>
      <c r="D281" s="37">
        <v>44552</v>
      </c>
      <c r="E281" s="36">
        <v>234101</v>
      </c>
      <c r="F281" s="38" t="s">
        <v>1066</v>
      </c>
      <c r="G281" s="48" t="s">
        <v>78</v>
      </c>
      <c r="H281" s="41">
        <v>23625</v>
      </c>
    </row>
    <row r="282" spans="1:8" s="5" customFormat="1" ht="20.25" x14ac:dyDescent="0.3">
      <c r="A282" s="35">
        <v>1000055600</v>
      </c>
      <c r="B282" s="36">
        <v>62</v>
      </c>
      <c r="C282" s="36" t="s">
        <v>1079</v>
      </c>
      <c r="D282" s="37">
        <v>44544</v>
      </c>
      <c r="E282" s="36">
        <v>234101</v>
      </c>
      <c r="F282" s="38" t="s">
        <v>1066</v>
      </c>
      <c r="G282" s="48" t="s">
        <v>78</v>
      </c>
      <c r="H282" s="41">
        <v>128700</v>
      </c>
    </row>
    <row r="283" spans="1:8" s="5" customFormat="1" ht="20.25" x14ac:dyDescent="0.3">
      <c r="A283" s="35">
        <v>1000055523</v>
      </c>
      <c r="B283" s="36">
        <v>57</v>
      </c>
      <c r="C283" s="36" t="s">
        <v>921</v>
      </c>
      <c r="D283" s="37">
        <v>44538</v>
      </c>
      <c r="E283" s="36">
        <v>239301</v>
      </c>
      <c r="F283" s="38" t="s">
        <v>1066</v>
      </c>
      <c r="G283" s="48" t="s">
        <v>78</v>
      </c>
      <c r="H283" s="41">
        <v>113575</v>
      </c>
    </row>
    <row r="284" spans="1:8" s="5" customFormat="1" ht="20.25" x14ac:dyDescent="0.3">
      <c r="A284" s="35">
        <v>1000055632</v>
      </c>
      <c r="B284" s="36">
        <v>65</v>
      </c>
      <c r="C284" s="36" t="s">
        <v>1080</v>
      </c>
      <c r="D284" s="37">
        <v>44543</v>
      </c>
      <c r="E284" s="36">
        <v>239301</v>
      </c>
      <c r="F284" s="38" t="s">
        <v>1066</v>
      </c>
      <c r="G284" s="48" t="s">
        <v>78</v>
      </c>
      <c r="H284" s="41">
        <v>22715</v>
      </c>
    </row>
    <row r="285" spans="1:8" s="5" customFormat="1" ht="20.25" x14ac:dyDescent="0.3">
      <c r="A285" s="35">
        <v>1000055616</v>
      </c>
      <c r="B285" s="36">
        <v>63</v>
      </c>
      <c r="C285" s="36" t="s">
        <v>1081</v>
      </c>
      <c r="D285" s="37">
        <v>44543</v>
      </c>
      <c r="E285" s="36">
        <v>239301</v>
      </c>
      <c r="F285" s="38" t="s">
        <v>1066</v>
      </c>
      <c r="G285" s="48" t="s">
        <v>78</v>
      </c>
      <c r="H285" s="41">
        <v>129380</v>
      </c>
    </row>
    <row r="286" spans="1:8" s="5" customFormat="1" ht="20.25" x14ac:dyDescent="0.3">
      <c r="A286" s="35">
        <v>1000055615</v>
      </c>
      <c r="B286" s="36">
        <v>64</v>
      </c>
      <c r="C286" s="36" t="s">
        <v>1082</v>
      </c>
      <c r="D286" s="37">
        <v>44545</v>
      </c>
      <c r="E286" s="36">
        <v>239301</v>
      </c>
      <c r="F286" s="38" t="s">
        <v>1066</v>
      </c>
      <c r="G286" s="48" t="s">
        <v>78</v>
      </c>
      <c r="H286" s="41">
        <v>130420</v>
      </c>
    </row>
    <row r="287" spans="1:8" s="5" customFormat="1" ht="20.25" x14ac:dyDescent="0.3">
      <c r="A287" s="35"/>
      <c r="B287" s="36"/>
      <c r="C287" s="36"/>
      <c r="D287" s="37"/>
      <c r="E287" s="36"/>
      <c r="F287" s="38"/>
      <c r="G287" s="96" t="s">
        <v>996</v>
      </c>
      <c r="H287" s="97">
        <f>SUM(H275:H286)</f>
        <v>931169</v>
      </c>
    </row>
    <row r="288" spans="1:8" s="5" customFormat="1" ht="20.25" x14ac:dyDescent="0.3">
      <c r="A288" s="35">
        <v>1000055696</v>
      </c>
      <c r="B288" s="36">
        <v>66</v>
      </c>
      <c r="C288" s="36" t="s">
        <v>1083</v>
      </c>
      <c r="D288" s="37">
        <v>44550</v>
      </c>
      <c r="E288" s="36">
        <v>234101</v>
      </c>
      <c r="F288" s="38" t="s">
        <v>1066</v>
      </c>
      <c r="G288" s="48" t="s">
        <v>78</v>
      </c>
      <c r="H288" s="41">
        <v>130900</v>
      </c>
    </row>
    <row r="289" spans="1:8" s="5" customFormat="1" ht="20.25" x14ac:dyDescent="0.3">
      <c r="A289" s="35">
        <v>1000055697</v>
      </c>
      <c r="B289" s="36">
        <v>67</v>
      </c>
      <c r="C289" s="36" t="s">
        <v>1084</v>
      </c>
      <c r="D289" s="37">
        <v>44551</v>
      </c>
      <c r="E289" s="36">
        <v>234101</v>
      </c>
      <c r="F289" s="38" t="s">
        <v>1066</v>
      </c>
      <c r="G289" s="48" t="s">
        <v>78</v>
      </c>
      <c r="H289" s="41">
        <v>131550</v>
      </c>
    </row>
    <row r="290" spans="1:8" s="5" customFormat="1" ht="20.25" x14ac:dyDescent="0.3">
      <c r="A290" s="35">
        <v>1000055698</v>
      </c>
      <c r="B290" s="36">
        <v>54</v>
      </c>
      <c r="C290" s="36" t="s">
        <v>917</v>
      </c>
      <c r="D290" s="37">
        <v>44531</v>
      </c>
      <c r="E290" s="36">
        <v>234101</v>
      </c>
      <c r="F290" s="38" t="s">
        <v>1066</v>
      </c>
      <c r="G290" s="48" t="s">
        <v>78</v>
      </c>
      <c r="H290" s="41">
        <v>122450</v>
      </c>
    </row>
    <row r="291" spans="1:8" s="5" customFormat="1" ht="20.25" x14ac:dyDescent="0.3">
      <c r="A291" s="35">
        <v>1000055699</v>
      </c>
      <c r="B291" s="36">
        <v>70</v>
      </c>
      <c r="C291" s="36" t="s">
        <v>1085</v>
      </c>
      <c r="D291" s="37">
        <v>44559</v>
      </c>
      <c r="E291" s="36">
        <v>234101</v>
      </c>
      <c r="F291" s="38" t="s">
        <v>1066</v>
      </c>
      <c r="G291" s="48" t="s">
        <v>78</v>
      </c>
      <c r="H291" s="41">
        <v>83900</v>
      </c>
    </row>
    <row r="292" spans="1:8" s="5" customFormat="1" ht="20.25" x14ac:dyDescent="0.3">
      <c r="A292" s="35">
        <v>1000055562</v>
      </c>
      <c r="B292" s="36">
        <v>59</v>
      </c>
      <c r="C292" s="36" t="s">
        <v>1086</v>
      </c>
      <c r="D292" s="37">
        <v>44540</v>
      </c>
      <c r="E292" s="36">
        <v>234101</v>
      </c>
      <c r="F292" s="38" t="s">
        <v>1066</v>
      </c>
      <c r="G292" s="48" t="s">
        <v>78</v>
      </c>
      <c r="H292" s="41">
        <v>44250</v>
      </c>
    </row>
    <row r="293" spans="1:8" s="5" customFormat="1" ht="20.25" x14ac:dyDescent="0.3">
      <c r="A293" s="35"/>
      <c r="B293" s="36"/>
      <c r="C293" s="36"/>
      <c r="D293" s="37"/>
      <c r="E293" s="36"/>
      <c r="F293" s="38"/>
      <c r="G293" s="96" t="s">
        <v>938</v>
      </c>
      <c r="H293" s="97">
        <f>SUM(H288:H292)</f>
        <v>513050</v>
      </c>
    </row>
    <row r="294" spans="1:8" s="5" customFormat="1" ht="20.25" x14ac:dyDescent="0.3">
      <c r="A294" s="35">
        <v>1000055947</v>
      </c>
      <c r="B294" s="36">
        <v>78</v>
      </c>
      <c r="C294" s="36" t="s">
        <v>1087</v>
      </c>
      <c r="D294" s="37">
        <v>44596</v>
      </c>
      <c r="E294" s="36">
        <v>239301</v>
      </c>
      <c r="F294" s="38" t="s">
        <v>1066</v>
      </c>
      <c r="G294" s="48" t="s">
        <v>78</v>
      </c>
      <c r="H294" s="41">
        <v>42480</v>
      </c>
    </row>
    <row r="295" spans="1:8" s="5" customFormat="1" ht="20.25" x14ac:dyDescent="0.3">
      <c r="A295" s="35">
        <v>1000055986</v>
      </c>
      <c r="B295" s="36">
        <v>79</v>
      </c>
      <c r="C295" s="36" t="s">
        <v>1088</v>
      </c>
      <c r="D295" s="37">
        <v>44602</v>
      </c>
      <c r="E295" s="36">
        <v>239301</v>
      </c>
      <c r="F295" s="38" t="s">
        <v>1066</v>
      </c>
      <c r="G295" s="48" t="s">
        <v>78</v>
      </c>
      <c r="H295" s="41">
        <v>122500</v>
      </c>
    </row>
    <row r="296" spans="1:8" s="5" customFormat="1" ht="20.25" x14ac:dyDescent="0.3">
      <c r="A296" s="35">
        <v>1000056030</v>
      </c>
      <c r="B296" s="36">
        <v>80</v>
      </c>
      <c r="C296" s="36" t="s">
        <v>1089</v>
      </c>
      <c r="D296" s="37">
        <v>44609</v>
      </c>
      <c r="E296" s="36">
        <v>239301</v>
      </c>
      <c r="F296" s="38" t="s">
        <v>1066</v>
      </c>
      <c r="G296" s="48" t="s">
        <v>78</v>
      </c>
      <c r="H296" s="41">
        <v>88600</v>
      </c>
    </row>
    <row r="297" spans="1:8" s="5" customFormat="1" ht="20.25" x14ac:dyDescent="0.3">
      <c r="A297" s="35"/>
      <c r="B297" s="36"/>
      <c r="C297" s="36"/>
      <c r="D297" s="37"/>
      <c r="E297" s="36"/>
      <c r="F297" s="38"/>
      <c r="G297" s="96" t="s">
        <v>993</v>
      </c>
      <c r="H297" s="97">
        <f>SUM(H294:H296)</f>
        <v>253580</v>
      </c>
    </row>
    <row r="298" spans="1:8" s="5" customFormat="1" ht="20.25" x14ac:dyDescent="0.3">
      <c r="A298" s="35">
        <v>1000056087</v>
      </c>
      <c r="B298" s="36">
        <v>81</v>
      </c>
      <c r="C298" s="36" t="s">
        <v>1090</v>
      </c>
      <c r="D298" s="37">
        <v>44617</v>
      </c>
      <c r="E298" s="36">
        <v>239301</v>
      </c>
      <c r="F298" s="38" t="s">
        <v>1066</v>
      </c>
      <c r="G298" s="48" t="s">
        <v>78</v>
      </c>
      <c r="H298" s="41">
        <v>102300</v>
      </c>
    </row>
    <row r="299" spans="1:8" s="5" customFormat="1" ht="20.25" x14ac:dyDescent="0.3">
      <c r="A299" s="35">
        <v>1000056092</v>
      </c>
      <c r="B299" s="36">
        <v>83</v>
      </c>
      <c r="C299" s="36" t="s">
        <v>1091</v>
      </c>
      <c r="D299" s="37">
        <v>44706</v>
      </c>
      <c r="E299" s="36">
        <v>234101</v>
      </c>
      <c r="F299" s="38" t="s">
        <v>1066</v>
      </c>
      <c r="G299" s="48" t="s">
        <v>78</v>
      </c>
      <c r="H299" s="41">
        <v>87250</v>
      </c>
    </row>
    <row r="300" spans="1:8" s="5" customFormat="1" ht="20.25" x14ac:dyDescent="0.3">
      <c r="A300" s="35">
        <v>1000056188</v>
      </c>
      <c r="B300" s="36">
        <v>85</v>
      </c>
      <c r="C300" s="36" t="s">
        <v>1092</v>
      </c>
      <c r="D300" s="37">
        <v>44637</v>
      </c>
      <c r="E300" s="36">
        <v>234101</v>
      </c>
      <c r="F300" s="38" t="s">
        <v>1066</v>
      </c>
      <c r="G300" s="48" t="s">
        <v>78</v>
      </c>
      <c r="H300" s="41">
        <v>17520</v>
      </c>
    </row>
    <row r="301" spans="1:8" s="5" customFormat="1" ht="20.25" x14ac:dyDescent="0.3">
      <c r="A301" s="35">
        <v>1000056234</v>
      </c>
      <c r="B301" s="36">
        <v>86</v>
      </c>
      <c r="C301" s="36" t="s">
        <v>1093</v>
      </c>
      <c r="D301" s="37">
        <v>44637</v>
      </c>
      <c r="E301" s="36">
        <v>234101</v>
      </c>
      <c r="F301" s="38" t="s">
        <v>1066</v>
      </c>
      <c r="G301" s="48" t="s">
        <v>78</v>
      </c>
      <c r="H301" s="41">
        <v>86600</v>
      </c>
    </row>
    <row r="302" spans="1:8" s="5" customFormat="1" ht="20.25" x14ac:dyDescent="0.3">
      <c r="A302" s="35">
        <v>1000056144</v>
      </c>
      <c r="B302" s="36">
        <v>84</v>
      </c>
      <c r="C302" s="36" t="s">
        <v>1094</v>
      </c>
      <c r="D302" s="37">
        <v>44631</v>
      </c>
      <c r="E302" s="36">
        <v>234101</v>
      </c>
      <c r="F302" s="38" t="s">
        <v>1066</v>
      </c>
      <c r="G302" s="48" t="s">
        <v>78</v>
      </c>
      <c r="H302" s="41">
        <v>113350</v>
      </c>
    </row>
    <row r="303" spans="1:8" s="5" customFormat="1" ht="20.25" x14ac:dyDescent="0.3">
      <c r="A303" s="35"/>
      <c r="B303" s="36"/>
      <c r="C303" s="36"/>
      <c r="D303" s="37"/>
      <c r="E303" s="36"/>
      <c r="F303" s="38"/>
      <c r="G303" s="96" t="s">
        <v>940</v>
      </c>
      <c r="H303" s="97">
        <f>SUM(H298:H302)</f>
        <v>407020</v>
      </c>
    </row>
    <row r="304" spans="1:8" s="5" customFormat="1" ht="20.25" x14ac:dyDescent="0.3">
      <c r="A304" s="35">
        <v>1000056376</v>
      </c>
      <c r="B304" s="36">
        <v>89</v>
      </c>
      <c r="C304" s="36" t="s">
        <v>1095</v>
      </c>
      <c r="D304" s="37">
        <v>44659</v>
      </c>
      <c r="E304" s="36">
        <v>234101</v>
      </c>
      <c r="F304" s="38" t="s">
        <v>1066</v>
      </c>
      <c r="G304" s="48" t="s">
        <v>78</v>
      </c>
      <c r="H304" s="41">
        <v>78750</v>
      </c>
    </row>
    <row r="305" spans="1:8" s="5" customFormat="1" ht="20.25" x14ac:dyDescent="0.3">
      <c r="A305" s="35">
        <v>1000056454</v>
      </c>
      <c r="B305" s="36">
        <v>92</v>
      </c>
      <c r="C305" s="36" t="s">
        <v>1096</v>
      </c>
      <c r="D305" s="37">
        <v>44664</v>
      </c>
      <c r="E305" s="36">
        <v>234101</v>
      </c>
      <c r="F305" s="38" t="s">
        <v>1066</v>
      </c>
      <c r="G305" s="48" t="s">
        <v>78</v>
      </c>
      <c r="H305" s="41">
        <v>38987</v>
      </c>
    </row>
    <row r="306" spans="1:8" s="5" customFormat="1" ht="20.25" x14ac:dyDescent="0.3">
      <c r="A306" s="35"/>
      <c r="B306" s="36"/>
      <c r="C306" s="36"/>
      <c r="D306" s="37"/>
      <c r="E306" s="36"/>
      <c r="F306" s="38"/>
      <c r="G306" s="96" t="s">
        <v>1039</v>
      </c>
      <c r="H306" s="97">
        <f>SUM(H304:H305)</f>
        <v>117737</v>
      </c>
    </row>
    <row r="307" spans="1:8" s="5" customFormat="1" ht="20.25" x14ac:dyDescent="0.3">
      <c r="A307" s="35">
        <v>1000056630</v>
      </c>
      <c r="B307" s="36">
        <v>94</v>
      </c>
      <c r="C307" s="36" t="s">
        <v>1097</v>
      </c>
      <c r="D307" s="37">
        <v>44693</v>
      </c>
      <c r="E307" s="36">
        <v>234101</v>
      </c>
      <c r="F307" s="38" t="s">
        <v>1066</v>
      </c>
      <c r="G307" s="48" t="s">
        <v>78</v>
      </c>
      <c r="H307" s="41">
        <v>152000</v>
      </c>
    </row>
    <row r="308" spans="1:8" s="5" customFormat="1" ht="20.25" x14ac:dyDescent="0.3">
      <c r="A308" s="35">
        <v>1000056623</v>
      </c>
      <c r="B308" s="36">
        <v>93</v>
      </c>
      <c r="C308" s="36" t="s">
        <v>1098</v>
      </c>
      <c r="D308" s="37">
        <v>44692</v>
      </c>
      <c r="E308" s="36">
        <v>234101</v>
      </c>
      <c r="F308" s="38" t="s">
        <v>1066</v>
      </c>
      <c r="G308" s="48" t="s">
        <v>78</v>
      </c>
      <c r="H308" s="41">
        <v>113280</v>
      </c>
    </row>
    <row r="309" spans="1:8" s="5" customFormat="1" ht="20.25" x14ac:dyDescent="0.3">
      <c r="A309" s="35">
        <v>1000056706</v>
      </c>
      <c r="B309" s="36">
        <v>95</v>
      </c>
      <c r="C309" s="36" t="s">
        <v>1099</v>
      </c>
      <c r="D309" s="37">
        <v>44704</v>
      </c>
      <c r="E309" s="36">
        <v>234101</v>
      </c>
      <c r="F309" s="38" t="s">
        <v>1066</v>
      </c>
      <c r="G309" s="48" t="s">
        <v>78</v>
      </c>
      <c r="H309" s="41">
        <v>135100</v>
      </c>
    </row>
    <row r="310" spans="1:8" s="5" customFormat="1" ht="20.25" x14ac:dyDescent="0.3">
      <c r="A310" s="35"/>
      <c r="B310" s="36"/>
      <c r="C310" s="36"/>
      <c r="D310" s="37"/>
      <c r="E310" s="36"/>
      <c r="F310" s="38"/>
      <c r="G310" s="96" t="s">
        <v>960</v>
      </c>
      <c r="H310" s="97">
        <f>SUM(H307:H309)</f>
        <v>400380</v>
      </c>
    </row>
    <row r="311" spans="1:8" s="5" customFormat="1" ht="20.25" x14ac:dyDescent="0.3">
      <c r="A311" s="35">
        <v>1000056770</v>
      </c>
      <c r="B311" s="36">
        <v>96</v>
      </c>
      <c r="C311" s="36" t="s">
        <v>1100</v>
      </c>
      <c r="D311" s="37">
        <v>44712</v>
      </c>
      <c r="E311" s="36">
        <v>234101</v>
      </c>
      <c r="F311" s="38" t="s">
        <v>1066</v>
      </c>
      <c r="G311" s="48" t="s">
        <v>78</v>
      </c>
      <c r="H311" s="41">
        <v>127600</v>
      </c>
    </row>
    <row r="312" spans="1:8" s="5" customFormat="1" ht="20.25" x14ac:dyDescent="0.3">
      <c r="A312" s="35">
        <v>1000056797</v>
      </c>
      <c r="B312" s="36">
        <v>98</v>
      </c>
      <c r="C312" s="36" t="s">
        <v>1101</v>
      </c>
      <c r="D312" s="37">
        <v>44714</v>
      </c>
      <c r="E312" s="36">
        <v>239301</v>
      </c>
      <c r="F312" s="38" t="s">
        <v>1066</v>
      </c>
      <c r="G312" s="48" t="s">
        <v>78</v>
      </c>
      <c r="H312" s="41">
        <v>144361.20000000001</v>
      </c>
    </row>
    <row r="313" spans="1:8" ht="20.25" x14ac:dyDescent="0.3">
      <c r="A313" s="35">
        <v>1000056812</v>
      </c>
      <c r="B313" s="36">
        <v>97</v>
      </c>
      <c r="C313" s="36" t="s">
        <v>1102</v>
      </c>
      <c r="D313" s="37">
        <v>44714</v>
      </c>
      <c r="E313" s="36">
        <v>234101</v>
      </c>
      <c r="F313" s="38" t="s">
        <v>1066</v>
      </c>
      <c r="G313" s="48" t="s">
        <v>78</v>
      </c>
      <c r="H313" s="41">
        <v>108700</v>
      </c>
    </row>
    <row r="314" spans="1:8" s="5" customFormat="1" ht="20.25" x14ac:dyDescent="0.3">
      <c r="A314" s="35">
        <v>1000056898</v>
      </c>
      <c r="B314" s="36">
        <v>99</v>
      </c>
      <c r="C314" s="36" t="s">
        <v>1103</v>
      </c>
      <c r="D314" s="37">
        <v>44727</v>
      </c>
      <c r="E314" s="36">
        <v>239301</v>
      </c>
      <c r="F314" s="38" t="s">
        <v>1066</v>
      </c>
      <c r="G314" s="48" t="s">
        <v>78</v>
      </c>
      <c r="H314" s="41">
        <v>141246</v>
      </c>
    </row>
    <row r="315" spans="1:8" s="5" customFormat="1" ht="20.25" x14ac:dyDescent="0.3">
      <c r="A315" s="35">
        <v>1000056912</v>
      </c>
      <c r="B315" s="36">
        <v>100</v>
      </c>
      <c r="C315" s="36" t="s">
        <v>1104</v>
      </c>
      <c r="D315" s="37">
        <v>44727</v>
      </c>
      <c r="E315" s="36">
        <v>234101</v>
      </c>
      <c r="F315" s="38" t="s">
        <v>1066</v>
      </c>
      <c r="G315" s="48" t="s">
        <v>78</v>
      </c>
      <c r="H315" s="41">
        <v>39500</v>
      </c>
    </row>
    <row r="316" spans="1:8" s="5" customFormat="1" ht="20.25" x14ac:dyDescent="0.3">
      <c r="A316" s="35">
        <v>1000056948</v>
      </c>
      <c r="B316" s="36">
        <v>101</v>
      </c>
      <c r="C316" s="36" t="s">
        <v>1105</v>
      </c>
      <c r="D316" s="37">
        <v>44727</v>
      </c>
      <c r="E316" s="36">
        <v>234101</v>
      </c>
      <c r="F316" s="38" t="s">
        <v>1066</v>
      </c>
      <c r="G316" s="48" t="s">
        <v>78</v>
      </c>
      <c r="H316" s="41">
        <v>63200</v>
      </c>
    </row>
    <row r="317" spans="1:8" s="5" customFormat="1" ht="20.25" x14ac:dyDescent="0.3">
      <c r="A317" s="35"/>
      <c r="B317" s="36"/>
      <c r="C317" s="36"/>
      <c r="D317" s="37"/>
      <c r="E317" s="36"/>
      <c r="F317" s="38"/>
      <c r="G317" s="96" t="s">
        <v>916</v>
      </c>
      <c r="H317" s="97">
        <f>SUM(H311:H316)</f>
        <v>624607.19999999995</v>
      </c>
    </row>
    <row r="318" spans="1:8" s="5" customFormat="1" ht="20.25" x14ac:dyDescent="0.3">
      <c r="A318" s="35">
        <v>1000057113</v>
      </c>
      <c r="B318" s="36">
        <v>103</v>
      </c>
      <c r="C318" s="36" t="s">
        <v>1106</v>
      </c>
      <c r="D318" s="37">
        <v>44762</v>
      </c>
      <c r="E318" s="36">
        <v>234101</v>
      </c>
      <c r="F318" s="38" t="s">
        <v>1066</v>
      </c>
      <c r="G318" s="48" t="s">
        <v>78</v>
      </c>
      <c r="H318" s="41">
        <v>79460</v>
      </c>
    </row>
    <row r="319" spans="1:8" s="5" customFormat="1" ht="20.25" x14ac:dyDescent="0.3">
      <c r="A319" s="35">
        <v>1000057150</v>
      </c>
      <c r="B319" s="36">
        <v>105</v>
      </c>
      <c r="C319" s="36" t="s">
        <v>1007</v>
      </c>
      <c r="D319" s="37">
        <v>44764</v>
      </c>
      <c r="E319" s="36">
        <v>234101</v>
      </c>
      <c r="F319" s="38" t="s">
        <v>1066</v>
      </c>
      <c r="G319" s="48" t="s">
        <v>78</v>
      </c>
      <c r="H319" s="41">
        <v>73500</v>
      </c>
    </row>
    <row r="320" spans="1:8" s="5" customFormat="1" ht="20.25" x14ac:dyDescent="0.3">
      <c r="A320" s="35"/>
      <c r="B320" s="36"/>
      <c r="C320" s="36"/>
      <c r="D320" s="37"/>
      <c r="E320" s="36"/>
      <c r="F320" s="38"/>
      <c r="G320" s="96" t="s">
        <v>860</v>
      </c>
      <c r="H320" s="97">
        <f>SUM(H318:H319)</f>
        <v>152960</v>
      </c>
    </row>
    <row r="321" spans="1:8" s="5" customFormat="1" ht="20.25" x14ac:dyDescent="0.3">
      <c r="A321" s="35">
        <v>1000057114</v>
      </c>
      <c r="B321" s="36">
        <v>104</v>
      </c>
      <c r="C321" s="37" t="s">
        <v>1107</v>
      </c>
      <c r="D321" s="37">
        <v>44762</v>
      </c>
      <c r="E321" s="36">
        <v>239301</v>
      </c>
      <c r="F321" s="38" t="s">
        <v>1066</v>
      </c>
      <c r="G321" s="48" t="s">
        <v>78</v>
      </c>
      <c r="H321" s="41">
        <v>94164</v>
      </c>
    </row>
    <row r="322" spans="1:8" s="5" customFormat="1" ht="20.25" x14ac:dyDescent="0.3">
      <c r="A322" s="35">
        <v>1000057190</v>
      </c>
      <c r="B322" s="36">
        <v>106</v>
      </c>
      <c r="C322" s="37" t="s">
        <v>1009</v>
      </c>
      <c r="D322" s="37">
        <v>44774</v>
      </c>
      <c r="E322" s="36">
        <v>239301</v>
      </c>
      <c r="F322" s="38" t="s">
        <v>1066</v>
      </c>
      <c r="G322" s="48" t="s">
        <v>78</v>
      </c>
      <c r="H322" s="41">
        <v>78000</v>
      </c>
    </row>
    <row r="323" spans="1:8" s="5" customFormat="1" ht="20.25" x14ac:dyDescent="0.3">
      <c r="A323" s="35">
        <v>1000057232</v>
      </c>
      <c r="B323" s="36">
        <v>107</v>
      </c>
      <c r="C323" s="37" t="s">
        <v>1108</v>
      </c>
      <c r="D323" s="37">
        <v>44778</v>
      </c>
      <c r="E323" s="36">
        <v>239301</v>
      </c>
      <c r="F323" s="38" t="s">
        <v>1066</v>
      </c>
      <c r="G323" s="48" t="s">
        <v>78</v>
      </c>
      <c r="H323" s="41">
        <v>117000</v>
      </c>
    </row>
    <row r="324" spans="1:8" s="5" customFormat="1" ht="20.25" x14ac:dyDescent="0.3">
      <c r="A324" s="35">
        <v>1000057282</v>
      </c>
      <c r="B324" s="36">
        <v>109</v>
      </c>
      <c r="C324" s="37" t="s">
        <v>1109</v>
      </c>
      <c r="D324" s="37">
        <v>44784</v>
      </c>
      <c r="E324" s="36">
        <v>234101</v>
      </c>
      <c r="F324" s="38" t="s">
        <v>1066</v>
      </c>
      <c r="G324" s="48" t="s">
        <v>78</v>
      </c>
      <c r="H324" s="41">
        <v>17000</v>
      </c>
    </row>
    <row r="325" spans="1:8" s="5" customFormat="1" ht="20.25" x14ac:dyDescent="0.3">
      <c r="A325" s="35"/>
      <c r="B325" s="36"/>
      <c r="C325" s="36"/>
      <c r="D325" s="37"/>
      <c r="E325" s="36"/>
      <c r="F325" s="38"/>
      <c r="G325" s="96" t="s">
        <v>872</v>
      </c>
      <c r="H325" s="97">
        <f>SUM(H321:H324)</f>
        <v>306164</v>
      </c>
    </row>
    <row r="326" spans="1:8" s="5" customFormat="1" ht="20.25" x14ac:dyDescent="0.3">
      <c r="A326" s="35">
        <v>1000057382</v>
      </c>
      <c r="B326" s="36">
        <v>112</v>
      </c>
      <c r="C326" s="37" t="s">
        <v>1110</v>
      </c>
      <c r="D326" s="37">
        <v>44802</v>
      </c>
      <c r="E326" s="36">
        <v>234101</v>
      </c>
      <c r="F326" s="38" t="s">
        <v>1066</v>
      </c>
      <c r="G326" s="48" t="s">
        <v>78</v>
      </c>
      <c r="H326" s="41">
        <v>120000</v>
      </c>
    </row>
    <row r="327" spans="1:8" s="5" customFormat="1" ht="20.25" x14ac:dyDescent="0.3">
      <c r="A327" s="35">
        <v>1000057315</v>
      </c>
      <c r="B327" s="36">
        <v>110</v>
      </c>
      <c r="C327" s="37" t="s">
        <v>1111</v>
      </c>
      <c r="D327" s="37">
        <v>44796</v>
      </c>
      <c r="E327" s="36">
        <v>234101</v>
      </c>
      <c r="F327" s="38" t="s">
        <v>1066</v>
      </c>
      <c r="G327" s="48" t="s">
        <v>78</v>
      </c>
      <c r="H327" s="41">
        <v>30400</v>
      </c>
    </row>
    <row r="328" spans="1:8" s="5" customFormat="1" ht="20.25" x14ac:dyDescent="0.3">
      <c r="A328" s="35">
        <v>1000057374</v>
      </c>
      <c r="B328" s="36">
        <v>111</v>
      </c>
      <c r="C328" s="37" t="s">
        <v>1112</v>
      </c>
      <c r="D328" s="37">
        <v>44802</v>
      </c>
      <c r="E328" s="36">
        <v>234101</v>
      </c>
      <c r="F328" s="38" t="s">
        <v>1066</v>
      </c>
      <c r="G328" s="48" t="s">
        <v>78</v>
      </c>
      <c r="H328" s="41">
        <v>120000</v>
      </c>
    </row>
    <row r="329" spans="1:8" s="5" customFormat="1" ht="20.25" x14ac:dyDescent="0.3">
      <c r="A329" s="35">
        <v>1000057434</v>
      </c>
      <c r="B329" s="36">
        <v>113</v>
      </c>
      <c r="C329" s="37" t="s">
        <v>1113</v>
      </c>
      <c r="D329" s="37">
        <v>44813</v>
      </c>
      <c r="E329" s="36">
        <v>234101</v>
      </c>
      <c r="F329" s="38" t="s">
        <v>1066</v>
      </c>
      <c r="G329" s="48" t="s">
        <v>78</v>
      </c>
      <c r="H329" s="41">
        <v>29800</v>
      </c>
    </row>
    <row r="330" spans="1:8" s="5" customFormat="1" ht="20.25" x14ac:dyDescent="0.3">
      <c r="A330" s="35">
        <v>1000057603</v>
      </c>
      <c r="B330" s="36">
        <v>119</v>
      </c>
      <c r="C330" s="37" t="s">
        <v>1114</v>
      </c>
      <c r="D330" s="37">
        <v>44831</v>
      </c>
      <c r="E330" s="36">
        <v>234101</v>
      </c>
      <c r="F330" s="38" t="s">
        <v>1066</v>
      </c>
      <c r="G330" s="48" t="s">
        <v>78</v>
      </c>
      <c r="H330" s="41">
        <v>88906</v>
      </c>
    </row>
    <row r="331" spans="1:8" ht="20.25" x14ac:dyDescent="0.3">
      <c r="A331" s="35">
        <v>1000057604</v>
      </c>
      <c r="B331" s="36">
        <v>120</v>
      </c>
      <c r="C331" s="37" t="s">
        <v>1115</v>
      </c>
      <c r="D331" s="37">
        <v>44831</v>
      </c>
      <c r="E331" s="36">
        <v>234101</v>
      </c>
      <c r="F331" s="38" t="s">
        <v>1066</v>
      </c>
      <c r="G331" s="48" t="s">
        <v>78</v>
      </c>
      <c r="H331" s="41">
        <v>120000</v>
      </c>
    </row>
    <row r="332" spans="1:8" s="5" customFormat="1" ht="20.25" x14ac:dyDescent="0.3">
      <c r="A332" s="35">
        <v>1000057605</v>
      </c>
      <c r="B332" s="36">
        <v>121</v>
      </c>
      <c r="C332" s="37" t="s">
        <v>1116</v>
      </c>
      <c r="D332" s="37">
        <v>44831</v>
      </c>
      <c r="E332" s="36">
        <v>234101</v>
      </c>
      <c r="F332" s="38" t="s">
        <v>1066</v>
      </c>
      <c r="G332" s="48" t="s">
        <v>78</v>
      </c>
      <c r="H332" s="41">
        <v>150000</v>
      </c>
    </row>
    <row r="333" spans="1:8" s="5" customFormat="1" ht="20.25" x14ac:dyDescent="0.3">
      <c r="A333" s="35">
        <v>1000057606</v>
      </c>
      <c r="B333" s="36">
        <v>118</v>
      </c>
      <c r="C333" s="37" t="s">
        <v>1117</v>
      </c>
      <c r="D333" s="37">
        <v>44831</v>
      </c>
      <c r="E333" s="36">
        <v>234101</v>
      </c>
      <c r="F333" s="38" t="s">
        <v>1066</v>
      </c>
      <c r="G333" s="48" t="s">
        <v>78</v>
      </c>
      <c r="H333" s="41">
        <v>95400</v>
      </c>
    </row>
    <row r="334" spans="1:8" s="5" customFormat="1" ht="20.25" x14ac:dyDescent="0.3">
      <c r="A334" s="35">
        <v>1000057470</v>
      </c>
      <c r="B334" s="36">
        <v>114</v>
      </c>
      <c r="C334" s="37" t="s">
        <v>1118</v>
      </c>
      <c r="D334" s="37">
        <v>44813</v>
      </c>
      <c r="E334" s="36">
        <v>234101</v>
      </c>
      <c r="F334" s="38" t="s">
        <v>1066</v>
      </c>
      <c r="G334" s="48" t="s">
        <v>78</v>
      </c>
      <c r="H334" s="41">
        <v>33925</v>
      </c>
    </row>
    <row r="335" spans="1:8" s="5" customFormat="1" ht="20.25" x14ac:dyDescent="0.3">
      <c r="A335" s="35">
        <v>1000057613</v>
      </c>
      <c r="B335" s="36">
        <v>122</v>
      </c>
      <c r="C335" s="37" t="s">
        <v>1119</v>
      </c>
      <c r="D335" s="37">
        <v>44832</v>
      </c>
      <c r="E335" s="36">
        <v>234101</v>
      </c>
      <c r="F335" s="38" t="s">
        <v>1066</v>
      </c>
      <c r="G335" s="48" t="s">
        <v>78</v>
      </c>
      <c r="H335" s="41">
        <v>99320</v>
      </c>
    </row>
    <row r="336" spans="1:8" s="5" customFormat="1" ht="20.25" x14ac:dyDescent="0.3">
      <c r="A336" s="35"/>
      <c r="B336" s="36"/>
      <c r="C336" s="36"/>
      <c r="D336" s="37"/>
      <c r="E336" s="36"/>
      <c r="F336" s="38"/>
      <c r="G336" s="96" t="s">
        <v>883</v>
      </c>
      <c r="H336" s="97">
        <f>SUM(H326:H335)</f>
        <v>887751</v>
      </c>
    </row>
    <row r="337" spans="1:8" s="5" customFormat="1" ht="20.25" x14ac:dyDescent="0.3">
      <c r="A337" s="35"/>
      <c r="B337" s="36"/>
      <c r="C337" s="36"/>
      <c r="D337" s="37"/>
      <c r="E337" s="36"/>
      <c r="F337" s="38"/>
      <c r="G337" s="45" t="s">
        <v>1120</v>
      </c>
      <c r="H337" s="43">
        <f>SUM(H336,H325,H320,H317,H310,H306,H303,H297,H293,H287,H274,H264)</f>
        <v>5517286.2000000002</v>
      </c>
    </row>
    <row r="338" spans="1:8" ht="20.25" x14ac:dyDescent="0.3">
      <c r="A338" s="35">
        <v>1000056428</v>
      </c>
      <c r="B338" s="36">
        <v>21</v>
      </c>
      <c r="C338" s="36" t="s">
        <v>1121</v>
      </c>
      <c r="D338" s="37">
        <v>44662</v>
      </c>
      <c r="E338" s="36">
        <v>239301</v>
      </c>
      <c r="F338" s="38" t="s">
        <v>1122</v>
      </c>
      <c r="G338" s="48" t="s">
        <v>92</v>
      </c>
      <c r="H338" s="41">
        <v>155783.6</v>
      </c>
    </row>
    <row r="339" spans="1:8" s="5" customFormat="1" ht="20.25" x14ac:dyDescent="0.3">
      <c r="A339" s="35">
        <v>1000056427</v>
      </c>
      <c r="B339" s="36">
        <v>25</v>
      </c>
      <c r="C339" s="36" t="s">
        <v>1123</v>
      </c>
      <c r="D339" s="37">
        <v>44686</v>
      </c>
      <c r="E339" s="36">
        <v>239301</v>
      </c>
      <c r="F339" s="38" t="s">
        <v>1122</v>
      </c>
      <c r="G339" s="48" t="s">
        <v>92</v>
      </c>
      <c r="H339" s="41">
        <v>154000</v>
      </c>
    </row>
    <row r="340" spans="1:8" s="5" customFormat="1" ht="20.25" x14ac:dyDescent="0.3">
      <c r="A340" s="35">
        <v>1000056426</v>
      </c>
      <c r="B340" s="36">
        <v>10</v>
      </c>
      <c r="C340" s="36" t="s">
        <v>1124</v>
      </c>
      <c r="D340" s="37">
        <v>44700</v>
      </c>
      <c r="E340" s="36">
        <v>239301</v>
      </c>
      <c r="F340" s="38" t="s">
        <v>1122</v>
      </c>
      <c r="G340" s="48" t="s">
        <v>92</v>
      </c>
      <c r="H340" s="41">
        <v>135697.5</v>
      </c>
    </row>
    <row r="341" spans="1:8" ht="20.25" x14ac:dyDescent="0.3">
      <c r="A341" s="35">
        <v>1000056628</v>
      </c>
      <c r="B341" s="36">
        <v>32</v>
      </c>
      <c r="C341" s="36" t="s">
        <v>1022</v>
      </c>
      <c r="D341" s="37">
        <v>44692</v>
      </c>
      <c r="E341" s="36">
        <v>234101</v>
      </c>
      <c r="F341" s="38" t="s">
        <v>1122</v>
      </c>
      <c r="G341" s="48" t="s">
        <v>92</v>
      </c>
      <c r="H341" s="41">
        <v>114000</v>
      </c>
    </row>
    <row r="342" spans="1:8" s="5" customFormat="1" ht="20.25" x14ac:dyDescent="0.3">
      <c r="A342" s="35">
        <v>1000056429</v>
      </c>
      <c r="B342" s="36">
        <v>19</v>
      </c>
      <c r="C342" s="36" t="s">
        <v>1125</v>
      </c>
      <c r="D342" s="37">
        <v>44700</v>
      </c>
      <c r="E342" s="36">
        <v>234101</v>
      </c>
      <c r="F342" s="38" t="s">
        <v>1122</v>
      </c>
      <c r="G342" s="48" t="s">
        <v>92</v>
      </c>
      <c r="H342" s="41">
        <v>48669.81</v>
      </c>
    </row>
    <row r="343" spans="1:8" s="5" customFormat="1" ht="20.25" x14ac:dyDescent="0.3">
      <c r="A343" s="35"/>
      <c r="B343" s="36"/>
      <c r="C343" s="36"/>
      <c r="D343" s="37"/>
      <c r="E343" s="36"/>
      <c r="F343" s="38"/>
      <c r="G343" s="96" t="s">
        <v>960</v>
      </c>
      <c r="H343" s="97">
        <f>SUM(H338:H342)</f>
        <v>608150.90999999992</v>
      </c>
    </row>
    <row r="344" spans="1:8" s="5" customFormat="1" ht="20.25" x14ac:dyDescent="0.3">
      <c r="A344" s="35">
        <v>1000056753</v>
      </c>
      <c r="B344" s="36">
        <v>17</v>
      </c>
      <c r="C344" s="36" t="s">
        <v>1126</v>
      </c>
      <c r="D344" s="37">
        <v>44711</v>
      </c>
      <c r="E344" s="36">
        <v>234101</v>
      </c>
      <c r="F344" s="38" t="s">
        <v>1122</v>
      </c>
      <c r="G344" s="48" t="s">
        <v>92</v>
      </c>
      <c r="H344" s="41">
        <v>154896</v>
      </c>
    </row>
    <row r="345" spans="1:8" s="5" customFormat="1" ht="20.25" x14ac:dyDescent="0.3">
      <c r="A345" s="35">
        <v>1000056698</v>
      </c>
      <c r="B345" s="36">
        <v>19</v>
      </c>
      <c r="C345" s="36" t="s">
        <v>1127</v>
      </c>
      <c r="D345" s="37">
        <v>44712</v>
      </c>
      <c r="E345" s="36">
        <v>239301</v>
      </c>
      <c r="F345" s="38" t="s">
        <v>1122</v>
      </c>
      <c r="G345" s="48" t="s">
        <v>92</v>
      </c>
      <c r="H345" s="41">
        <v>2121.88</v>
      </c>
    </row>
    <row r="346" spans="1:8" s="5" customFormat="1" ht="20.25" x14ac:dyDescent="0.3">
      <c r="A346" s="35">
        <v>1000056695</v>
      </c>
      <c r="B346" s="36">
        <v>15</v>
      </c>
      <c r="C346" s="36" t="s">
        <v>896</v>
      </c>
      <c r="D346" s="37">
        <v>44705</v>
      </c>
      <c r="E346" s="36">
        <v>234101</v>
      </c>
      <c r="F346" s="38" t="s">
        <v>1122</v>
      </c>
      <c r="G346" s="48" t="s">
        <v>92</v>
      </c>
      <c r="H346" s="41">
        <v>32425</v>
      </c>
    </row>
    <row r="347" spans="1:8" s="5" customFormat="1" ht="20.25" x14ac:dyDescent="0.3">
      <c r="A347" s="35">
        <v>1000056648</v>
      </c>
      <c r="B347" s="36">
        <v>12</v>
      </c>
      <c r="C347" s="36" t="s">
        <v>1128</v>
      </c>
      <c r="D347" s="37">
        <v>44697</v>
      </c>
      <c r="E347" s="36">
        <v>234101</v>
      </c>
      <c r="F347" s="38" t="s">
        <v>1122</v>
      </c>
      <c r="G347" s="48" t="s">
        <v>92</v>
      </c>
      <c r="H347" s="41">
        <v>7989.38</v>
      </c>
    </row>
    <row r="348" spans="1:8" s="5" customFormat="1" ht="20.25" x14ac:dyDescent="0.3">
      <c r="A348" s="35">
        <v>1000564427</v>
      </c>
      <c r="B348" s="36">
        <v>11</v>
      </c>
      <c r="C348" s="36" t="s">
        <v>1129</v>
      </c>
      <c r="D348" s="37">
        <v>44685</v>
      </c>
      <c r="E348" s="36">
        <v>234101</v>
      </c>
      <c r="F348" s="38" t="s">
        <v>1122</v>
      </c>
      <c r="G348" s="48" t="s">
        <v>92</v>
      </c>
      <c r="H348" s="41">
        <v>129080</v>
      </c>
    </row>
    <row r="349" spans="1:8" s="5" customFormat="1" ht="20.25" x14ac:dyDescent="0.3">
      <c r="A349" s="35">
        <v>1000056425</v>
      </c>
      <c r="B349" s="36">
        <v>14</v>
      </c>
      <c r="C349" s="36" t="s">
        <v>1130</v>
      </c>
      <c r="D349" s="37">
        <v>44664</v>
      </c>
      <c r="E349" s="36">
        <v>234101</v>
      </c>
      <c r="F349" s="38" t="s">
        <v>1122</v>
      </c>
      <c r="G349" s="48" t="s">
        <v>92</v>
      </c>
      <c r="H349" s="41">
        <v>41332</v>
      </c>
    </row>
    <row r="350" spans="1:8" s="5" customFormat="1" ht="20.25" x14ac:dyDescent="0.3">
      <c r="A350" s="35"/>
      <c r="B350" s="36"/>
      <c r="C350" s="36"/>
      <c r="D350" s="37"/>
      <c r="E350" s="36"/>
      <c r="F350" s="38"/>
      <c r="G350" s="96" t="s">
        <v>916</v>
      </c>
      <c r="H350" s="97">
        <f>SUM(H344:H349)</f>
        <v>367844.26</v>
      </c>
    </row>
    <row r="351" spans="1:8" s="5" customFormat="1" ht="20.25" x14ac:dyDescent="0.3">
      <c r="A351" s="35">
        <v>1000056963</v>
      </c>
      <c r="B351" s="36">
        <v>20</v>
      </c>
      <c r="C351" s="36" t="s">
        <v>1131</v>
      </c>
      <c r="D351" s="37">
        <v>44736</v>
      </c>
      <c r="E351" s="36">
        <v>234101</v>
      </c>
      <c r="F351" s="38" t="s">
        <v>1122</v>
      </c>
      <c r="G351" s="48" t="s">
        <v>92</v>
      </c>
      <c r="H351" s="41">
        <v>48000</v>
      </c>
    </row>
    <row r="352" spans="1:8" s="5" customFormat="1" ht="20.25" x14ac:dyDescent="0.3">
      <c r="A352" s="35">
        <v>1000057036</v>
      </c>
      <c r="B352" s="36">
        <v>102</v>
      </c>
      <c r="C352" s="36" t="s">
        <v>1132</v>
      </c>
      <c r="D352" s="37">
        <v>44749</v>
      </c>
      <c r="E352" s="36">
        <v>234101</v>
      </c>
      <c r="F352" s="38" t="s">
        <v>1122</v>
      </c>
      <c r="G352" s="48" t="s">
        <v>92</v>
      </c>
      <c r="H352" s="41">
        <v>109100</v>
      </c>
    </row>
    <row r="353" spans="1:8" s="5" customFormat="1" ht="20.25" x14ac:dyDescent="0.3">
      <c r="A353" s="35">
        <v>1000057571</v>
      </c>
      <c r="B353" s="36">
        <v>115</v>
      </c>
      <c r="C353" s="36" t="s">
        <v>1133</v>
      </c>
      <c r="D353" s="37">
        <v>44827</v>
      </c>
      <c r="E353" s="36">
        <v>234101</v>
      </c>
      <c r="F353" s="38" t="s">
        <v>1122</v>
      </c>
      <c r="G353" s="48" t="s">
        <v>92</v>
      </c>
      <c r="H353" s="41">
        <v>20856</v>
      </c>
    </row>
    <row r="354" spans="1:8" s="5" customFormat="1" ht="20.25" x14ac:dyDescent="0.3">
      <c r="A354" s="35">
        <v>1000057592</v>
      </c>
      <c r="B354" s="36">
        <v>117</v>
      </c>
      <c r="C354" s="36" t="s">
        <v>1134</v>
      </c>
      <c r="D354" s="37">
        <v>44827</v>
      </c>
      <c r="E354" s="36">
        <v>234101</v>
      </c>
      <c r="F354" s="38" t="s">
        <v>1122</v>
      </c>
      <c r="G354" s="48" t="s">
        <v>92</v>
      </c>
      <c r="H354" s="41">
        <v>31800</v>
      </c>
    </row>
    <row r="355" spans="1:8" s="5" customFormat="1" ht="20.25" x14ac:dyDescent="0.3">
      <c r="A355" s="35"/>
      <c r="B355" s="36"/>
      <c r="C355" s="36"/>
      <c r="D355" s="37"/>
      <c r="E355" s="36"/>
      <c r="F355" s="38"/>
      <c r="G355" s="96" t="s">
        <v>860</v>
      </c>
      <c r="H355" s="97">
        <f>SUM(H351:H354)</f>
        <v>209756</v>
      </c>
    </row>
    <row r="356" spans="1:8" ht="20.25" x14ac:dyDescent="0.3">
      <c r="A356" s="35"/>
      <c r="B356" s="36"/>
      <c r="C356" s="36"/>
      <c r="D356" s="37"/>
      <c r="E356" s="36"/>
      <c r="F356" s="38"/>
      <c r="G356" s="45" t="s">
        <v>1135</v>
      </c>
      <c r="H356" s="43">
        <f>SUM(H355,H350,H343)</f>
        <v>1185751.17</v>
      </c>
    </row>
    <row r="357" spans="1:8" s="5" customFormat="1" ht="20.25" x14ac:dyDescent="0.3">
      <c r="A357" s="35" t="s">
        <v>21</v>
      </c>
      <c r="B357" s="36">
        <v>153</v>
      </c>
      <c r="C357" s="36" t="s">
        <v>1136</v>
      </c>
      <c r="D357" s="37">
        <v>44761</v>
      </c>
      <c r="E357" s="36">
        <v>221301</v>
      </c>
      <c r="F357" s="38" t="s">
        <v>1137</v>
      </c>
      <c r="G357" s="48" t="s">
        <v>93</v>
      </c>
      <c r="H357" s="41">
        <v>27504.53</v>
      </c>
    </row>
    <row r="358" spans="1:8" s="5" customFormat="1" ht="20.25" x14ac:dyDescent="0.3">
      <c r="A358" s="35" t="s">
        <v>21</v>
      </c>
      <c r="B358" s="36">
        <v>137</v>
      </c>
      <c r="C358" s="36" t="s">
        <v>1138</v>
      </c>
      <c r="D358" s="37">
        <v>44770</v>
      </c>
      <c r="E358" s="36">
        <v>221301</v>
      </c>
      <c r="F358" s="38" t="s">
        <v>1137</v>
      </c>
      <c r="G358" s="48" t="s">
        <v>93</v>
      </c>
      <c r="H358" s="41">
        <v>2552.7600000000002</v>
      </c>
    </row>
    <row r="359" spans="1:8" s="5" customFormat="1" ht="20.25" x14ac:dyDescent="0.3">
      <c r="A359" s="35" t="s">
        <v>21</v>
      </c>
      <c r="B359" s="36">
        <v>88</v>
      </c>
      <c r="C359" s="36" t="s">
        <v>1139</v>
      </c>
      <c r="D359" s="37">
        <v>44770</v>
      </c>
      <c r="E359" s="36">
        <v>221301</v>
      </c>
      <c r="F359" s="38" t="s">
        <v>1137</v>
      </c>
      <c r="G359" s="48" t="s">
        <v>93</v>
      </c>
      <c r="H359" s="41">
        <v>3987.29</v>
      </c>
    </row>
    <row r="360" spans="1:8" s="5" customFormat="1" ht="20.25" x14ac:dyDescent="0.3">
      <c r="A360" s="35" t="s">
        <v>21</v>
      </c>
      <c r="B360" s="36">
        <v>165</v>
      </c>
      <c r="C360" s="36" t="s">
        <v>1140</v>
      </c>
      <c r="D360" s="37">
        <v>44770</v>
      </c>
      <c r="E360" s="36">
        <v>221301</v>
      </c>
      <c r="F360" s="38" t="s">
        <v>1137</v>
      </c>
      <c r="G360" s="48" t="s">
        <v>93</v>
      </c>
      <c r="H360" s="41">
        <v>264184.44</v>
      </c>
    </row>
    <row r="361" spans="1:8" s="5" customFormat="1" ht="20.25" x14ac:dyDescent="0.3">
      <c r="A361" s="35" t="s">
        <v>21</v>
      </c>
      <c r="B361" s="36">
        <v>170</v>
      </c>
      <c r="C361" s="36" t="s">
        <v>1141</v>
      </c>
      <c r="D361" s="37">
        <v>44770</v>
      </c>
      <c r="E361" s="36">
        <v>221301</v>
      </c>
      <c r="F361" s="38" t="s">
        <v>1137</v>
      </c>
      <c r="G361" s="48" t="s">
        <v>93</v>
      </c>
      <c r="H361" s="41">
        <v>19348.95</v>
      </c>
    </row>
    <row r="362" spans="1:8" s="5" customFormat="1" ht="20.25" x14ac:dyDescent="0.3">
      <c r="A362" s="35"/>
      <c r="B362" s="36"/>
      <c r="C362" s="36"/>
      <c r="D362" s="37"/>
      <c r="E362" s="36"/>
      <c r="F362" s="38"/>
      <c r="G362" s="96" t="s">
        <v>872</v>
      </c>
      <c r="H362" s="97">
        <f>SUM(H357:H361)</f>
        <v>317577.97000000003</v>
      </c>
    </row>
    <row r="363" spans="1:8" s="5" customFormat="1" ht="20.25" x14ac:dyDescent="0.3">
      <c r="A363" s="35"/>
      <c r="B363" s="36"/>
      <c r="C363" s="36"/>
      <c r="D363" s="37"/>
      <c r="E363" s="36"/>
      <c r="F363" s="38"/>
      <c r="G363" s="45" t="s">
        <v>1142</v>
      </c>
      <c r="H363" s="43">
        <f>SUM(H362)</f>
        <v>317577.97000000003</v>
      </c>
    </row>
    <row r="364" spans="1:8" s="5" customFormat="1" ht="20.25" x14ac:dyDescent="0.3">
      <c r="A364" s="56">
        <v>1000054549</v>
      </c>
      <c r="B364" s="36">
        <v>1349</v>
      </c>
      <c r="C364" s="36" t="s">
        <v>1143</v>
      </c>
      <c r="D364" s="37">
        <v>44427</v>
      </c>
      <c r="E364" s="36">
        <v>234101</v>
      </c>
      <c r="F364" s="38" t="s">
        <v>1144</v>
      </c>
      <c r="G364" s="48" t="s">
        <v>95</v>
      </c>
      <c r="H364" s="41">
        <v>129400</v>
      </c>
    </row>
    <row r="365" spans="1:8" s="5" customFormat="1" ht="20.25" x14ac:dyDescent="0.3">
      <c r="A365" s="35"/>
      <c r="B365" s="36"/>
      <c r="C365" s="36"/>
      <c r="D365" s="37"/>
      <c r="E365" s="36"/>
      <c r="F365" s="38"/>
      <c r="G365" s="96" t="s">
        <v>1145</v>
      </c>
      <c r="H365" s="97">
        <f>SUM(H364:H364)</f>
        <v>129400</v>
      </c>
    </row>
    <row r="366" spans="1:8" ht="20.25" x14ac:dyDescent="0.3">
      <c r="A366" s="35">
        <v>1000054603</v>
      </c>
      <c r="B366" s="36">
        <v>1371</v>
      </c>
      <c r="C366" s="36" t="s">
        <v>1146</v>
      </c>
      <c r="D366" s="37">
        <v>44433</v>
      </c>
      <c r="E366" s="36">
        <v>234101</v>
      </c>
      <c r="F366" s="38" t="s">
        <v>1144</v>
      </c>
      <c r="G366" s="48" t="s">
        <v>95</v>
      </c>
      <c r="H366" s="41">
        <v>98000</v>
      </c>
    </row>
    <row r="367" spans="1:8" s="5" customFormat="1" ht="20.25" x14ac:dyDescent="0.3">
      <c r="A367" s="35">
        <v>1000054695</v>
      </c>
      <c r="B367" s="36">
        <v>1401</v>
      </c>
      <c r="C367" s="36" t="s">
        <v>1147</v>
      </c>
      <c r="D367" s="37">
        <v>44441</v>
      </c>
      <c r="E367" s="36">
        <v>234101</v>
      </c>
      <c r="F367" s="38" t="s">
        <v>1144</v>
      </c>
      <c r="G367" s="48" t="s">
        <v>95</v>
      </c>
      <c r="H367" s="41">
        <v>69000</v>
      </c>
    </row>
    <row r="368" spans="1:8" s="5" customFormat="1" ht="20.25" x14ac:dyDescent="0.3">
      <c r="A368" s="35">
        <v>1000054725</v>
      </c>
      <c r="B368" s="36">
        <v>1418</v>
      </c>
      <c r="C368" s="36" t="s">
        <v>1148</v>
      </c>
      <c r="D368" s="37">
        <v>44447</v>
      </c>
      <c r="E368" s="36">
        <v>234101</v>
      </c>
      <c r="F368" s="38" t="s">
        <v>1144</v>
      </c>
      <c r="G368" s="48" t="s">
        <v>95</v>
      </c>
      <c r="H368" s="41">
        <v>100000</v>
      </c>
    </row>
    <row r="369" spans="1:8" s="5" customFormat="1" ht="20.25" x14ac:dyDescent="0.3">
      <c r="A369" s="35">
        <v>1000054744</v>
      </c>
      <c r="B369" s="36">
        <v>1421</v>
      </c>
      <c r="C369" s="36" t="s">
        <v>1149</v>
      </c>
      <c r="D369" s="37">
        <v>44447</v>
      </c>
      <c r="E369" s="36">
        <v>234101</v>
      </c>
      <c r="F369" s="38" t="s">
        <v>1144</v>
      </c>
      <c r="G369" s="48" t="s">
        <v>95</v>
      </c>
      <c r="H369" s="41">
        <v>103148</v>
      </c>
    </row>
    <row r="370" spans="1:8" s="5" customFormat="1" ht="20.25" x14ac:dyDescent="0.3">
      <c r="A370" s="35">
        <v>1000054811</v>
      </c>
      <c r="B370" s="36">
        <v>1438</v>
      </c>
      <c r="C370" s="36" t="s">
        <v>1150</v>
      </c>
      <c r="D370" s="37">
        <v>44454</v>
      </c>
      <c r="E370" s="36">
        <v>239301</v>
      </c>
      <c r="F370" s="38" t="s">
        <v>1144</v>
      </c>
      <c r="G370" s="48" t="s">
        <v>95</v>
      </c>
      <c r="H370" s="41">
        <v>129960.4</v>
      </c>
    </row>
    <row r="371" spans="1:8" s="5" customFormat="1" ht="20.25" x14ac:dyDescent="0.3">
      <c r="A371" s="35">
        <v>1000054840</v>
      </c>
      <c r="B371" s="36">
        <v>1444</v>
      </c>
      <c r="C371" s="36" t="s">
        <v>1151</v>
      </c>
      <c r="D371" s="37">
        <v>44456</v>
      </c>
      <c r="E371" s="36">
        <v>239301</v>
      </c>
      <c r="F371" s="38" t="s">
        <v>1144</v>
      </c>
      <c r="G371" s="48" t="s">
        <v>95</v>
      </c>
      <c r="H371" s="41">
        <v>58410</v>
      </c>
    </row>
    <row r="372" spans="1:8" ht="20.25" x14ac:dyDescent="0.3">
      <c r="A372" s="35">
        <v>1000054867</v>
      </c>
      <c r="B372" s="36">
        <v>1457</v>
      </c>
      <c r="C372" s="36" t="s">
        <v>1152</v>
      </c>
      <c r="D372" s="37">
        <v>44461</v>
      </c>
      <c r="E372" s="36">
        <v>239301</v>
      </c>
      <c r="F372" s="38" t="s">
        <v>1144</v>
      </c>
      <c r="G372" s="48" t="s">
        <v>95</v>
      </c>
      <c r="H372" s="41">
        <v>72210</v>
      </c>
    </row>
    <row r="373" spans="1:8" s="5" customFormat="1" ht="20.25" x14ac:dyDescent="0.3">
      <c r="A373" s="35"/>
      <c r="B373" s="36"/>
      <c r="C373" s="36"/>
      <c r="D373" s="37"/>
      <c r="E373" s="36"/>
      <c r="F373" s="38"/>
      <c r="G373" s="96" t="s">
        <v>925</v>
      </c>
      <c r="H373" s="97">
        <f>SUM(H366:H372)</f>
        <v>630728.4</v>
      </c>
    </row>
    <row r="374" spans="1:8" s="5" customFormat="1" ht="20.25" x14ac:dyDescent="0.3">
      <c r="A374" s="35">
        <v>1000054935</v>
      </c>
      <c r="B374" s="36">
        <v>1475</v>
      </c>
      <c r="C374" s="36" t="s">
        <v>1153</v>
      </c>
      <c r="D374" s="37">
        <v>44468</v>
      </c>
      <c r="E374" s="36">
        <v>234101</v>
      </c>
      <c r="F374" s="38" t="s">
        <v>1144</v>
      </c>
      <c r="G374" s="48" t="s">
        <v>95</v>
      </c>
      <c r="H374" s="41">
        <v>70000</v>
      </c>
    </row>
    <row r="375" spans="1:8" s="5" customFormat="1" ht="20.25" x14ac:dyDescent="0.3">
      <c r="A375" s="35">
        <v>1000054970</v>
      </c>
      <c r="B375" s="36">
        <v>1521</v>
      </c>
      <c r="C375" s="36" t="s">
        <v>1154</v>
      </c>
      <c r="D375" s="37">
        <v>44477</v>
      </c>
      <c r="E375" s="36">
        <v>234101</v>
      </c>
      <c r="F375" s="38" t="s">
        <v>1144</v>
      </c>
      <c r="G375" s="48" t="s">
        <v>95</v>
      </c>
      <c r="H375" s="41">
        <v>64900</v>
      </c>
    </row>
    <row r="376" spans="1:8" ht="20.25" x14ac:dyDescent="0.3">
      <c r="A376" s="35">
        <v>1000054959</v>
      </c>
      <c r="B376" s="36">
        <v>1506</v>
      </c>
      <c r="C376" s="36" t="s">
        <v>1155</v>
      </c>
      <c r="D376" s="37">
        <v>44474</v>
      </c>
      <c r="E376" s="36">
        <v>239301</v>
      </c>
      <c r="F376" s="38" t="s">
        <v>1144</v>
      </c>
      <c r="G376" s="48" t="s">
        <v>95</v>
      </c>
      <c r="H376" s="41">
        <v>9000</v>
      </c>
    </row>
    <row r="377" spans="1:8" ht="20.25" x14ac:dyDescent="0.3">
      <c r="A377" s="35">
        <v>1000055057</v>
      </c>
      <c r="B377" s="36">
        <v>1535</v>
      </c>
      <c r="C377" s="36" t="s">
        <v>1156</v>
      </c>
      <c r="D377" s="37">
        <v>44482</v>
      </c>
      <c r="E377" s="36">
        <v>239301</v>
      </c>
      <c r="F377" s="38" t="s">
        <v>1144</v>
      </c>
      <c r="G377" s="48" t="s">
        <v>95</v>
      </c>
      <c r="H377" s="41">
        <v>35000</v>
      </c>
    </row>
    <row r="378" spans="1:8" s="5" customFormat="1" ht="20.25" x14ac:dyDescent="0.3">
      <c r="A378" s="35">
        <v>1000055059</v>
      </c>
      <c r="B378" s="36">
        <v>1536</v>
      </c>
      <c r="C378" s="36" t="s">
        <v>1157</v>
      </c>
      <c r="D378" s="37">
        <v>44482</v>
      </c>
      <c r="E378" s="36">
        <v>239301</v>
      </c>
      <c r="F378" s="38" t="s">
        <v>1144</v>
      </c>
      <c r="G378" s="48" t="s">
        <v>95</v>
      </c>
      <c r="H378" s="41">
        <v>40000</v>
      </c>
    </row>
    <row r="379" spans="1:8" ht="20.25" x14ac:dyDescent="0.3">
      <c r="A379" s="35"/>
      <c r="B379" s="36"/>
      <c r="C379" s="36"/>
      <c r="D379" s="37"/>
      <c r="E379" s="36"/>
      <c r="F379" s="38"/>
      <c r="G379" s="96" t="s">
        <v>928</v>
      </c>
      <c r="H379" s="97">
        <f>SUM(H374:H378)</f>
        <v>218900</v>
      </c>
    </row>
    <row r="380" spans="1:8" ht="20.25" x14ac:dyDescent="0.3">
      <c r="A380" s="35">
        <v>1000055233</v>
      </c>
      <c r="B380" s="36">
        <v>1593</v>
      </c>
      <c r="C380" s="36" t="s">
        <v>1158</v>
      </c>
      <c r="D380" s="37">
        <v>44508</v>
      </c>
      <c r="E380" s="36">
        <v>234101</v>
      </c>
      <c r="F380" s="38" t="s">
        <v>1144</v>
      </c>
      <c r="G380" s="48" t="s">
        <v>95</v>
      </c>
      <c r="H380" s="41">
        <v>35000</v>
      </c>
    </row>
    <row r="381" spans="1:8" ht="20.25" x14ac:dyDescent="0.3">
      <c r="A381" s="35">
        <v>1000055347</v>
      </c>
      <c r="B381" s="36">
        <v>1634</v>
      </c>
      <c r="C381" s="36" t="s">
        <v>1159</v>
      </c>
      <c r="D381" s="37">
        <v>44519</v>
      </c>
      <c r="E381" s="36">
        <v>234101</v>
      </c>
      <c r="F381" s="38" t="s">
        <v>1144</v>
      </c>
      <c r="G381" s="48" t="s">
        <v>95</v>
      </c>
      <c r="H381" s="41">
        <v>126000</v>
      </c>
    </row>
    <row r="382" spans="1:8" ht="20.25" x14ac:dyDescent="0.3">
      <c r="A382" s="35"/>
      <c r="B382" s="36"/>
      <c r="C382" s="36"/>
      <c r="D382" s="37"/>
      <c r="E382" s="36"/>
      <c r="F382" s="38"/>
      <c r="G382" s="96" t="s">
        <v>931</v>
      </c>
      <c r="H382" s="97">
        <f>SUM(H380:H381)</f>
        <v>161000</v>
      </c>
    </row>
    <row r="383" spans="1:8" s="5" customFormat="1" ht="20.25" x14ac:dyDescent="0.3">
      <c r="A383" s="35"/>
      <c r="B383" s="36"/>
      <c r="C383" s="36"/>
      <c r="D383" s="37"/>
      <c r="E383" s="36"/>
      <c r="F383" s="38"/>
      <c r="G383" s="45" t="s">
        <v>1160</v>
      </c>
      <c r="H383" s="43">
        <f>SUM(H382,H379,H373,H365)</f>
        <v>1140028.3999999999</v>
      </c>
    </row>
    <row r="384" spans="1:8" ht="20.25" x14ac:dyDescent="0.3">
      <c r="A384" s="35">
        <v>1000051889</v>
      </c>
      <c r="B384" s="36">
        <v>30</v>
      </c>
      <c r="C384" s="36"/>
      <c r="D384" s="37">
        <v>44047</v>
      </c>
      <c r="E384" s="36">
        <v>235501</v>
      </c>
      <c r="F384" s="38" t="s">
        <v>1161</v>
      </c>
      <c r="G384" s="48" t="s">
        <v>111</v>
      </c>
      <c r="H384" s="41">
        <v>69030</v>
      </c>
    </row>
    <row r="385" spans="1:8" s="5" customFormat="1" ht="20.25" x14ac:dyDescent="0.3">
      <c r="A385" s="35">
        <v>1000051890</v>
      </c>
      <c r="B385" s="36">
        <v>31</v>
      </c>
      <c r="C385" s="36"/>
      <c r="D385" s="37">
        <v>44047</v>
      </c>
      <c r="E385" s="36">
        <v>235501</v>
      </c>
      <c r="F385" s="38" t="s">
        <v>1161</v>
      </c>
      <c r="G385" s="48" t="s">
        <v>111</v>
      </c>
      <c r="H385" s="41">
        <v>8201</v>
      </c>
    </row>
    <row r="386" spans="1:8" s="5" customFormat="1" ht="20.25" x14ac:dyDescent="0.3">
      <c r="A386" s="35"/>
      <c r="B386" s="36"/>
      <c r="C386" s="36"/>
      <c r="D386" s="37"/>
      <c r="E386" s="36"/>
      <c r="F386" s="38"/>
      <c r="G386" s="96" t="s">
        <v>1006</v>
      </c>
      <c r="H386" s="97">
        <f>SUM(H384:H385)</f>
        <v>77231</v>
      </c>
    </row>
    <row r="387" spans="1:8" s="5" customFormat="1" ht="20.25" x14ac:dyDescent="0.3">
      <c r="A387" s="35"/>
      <c r="B387" s="36"/>
      <c r="C387" s="36"/>
      <c r="D387" s="37"/>
      <c r="E387" s="36"/>
      <c r="F387" s="38"/>
      <c r="G387" s="45" t="s">
        <v>1162</v>
      </c>
      <c r="H387" s="43">
        <f>SUM(H386)</f>
        <v>77231</v>
      </c>
    </row>
    <row r="388" spans="1:8" s="5" customFormat="1" ht="20.25" x14ac:dyDescent="0.3">
      <c r="A388" s="35">
        <v>1000054505</v>
      </c>
      <c r="B388" s="36">
        <v>47</v>
      </c>
      <c r="C388" s="36" t="s">
        <v>1163</v>
      </c>
      <c r="D388" s="37">
        <v>44421</v>
      </c>
      <c r="E388" s="36">
        <v>239301</v>
      </c>
      <c r="F388" s="38" t="s">
        <v>1164</v>
      </c>
      <c r="G388" s="48" t="s">
        <v>114</v>
      </c>
      <c r="H388" s="41">
        <v>118000</v>
      </c>
    </row>
    <row r="389" spans="1:8" s="5" customFormat="1" ht="20.25" x14ac:dyDescent="0.3">
      <c r="A389" s="35"/>
      <c r="B389" s="36"/>
      <c r="C389" s="36"/>
      <c r="D389" s="37"/>
      <c r="E389" s="36"/>
      <c r="F389" s="38"/>
      <c r="G389" s="96" t="s">
        <v>1145</v>
      </c>
      <c r="H389" s="97">
        <f>SUM(H388:H388)</f>
        <v>118000</v>
      </c>
    </row>
    <row r="390" spans="1:8" s="5" customFormat="1" ht="20.25" x14ac:dyDescent="0.3">
      <c r="A390" s="35">
        <v>1000055220</v>
      </c>
      <c r="B390" s="59">
        <v>63</v>
      </c>
      <c r="C390" s="36" t="s">
        <v>1165</v>
      </c>
      <c r="D390" s="37">
        <v>44504</v>
      </c>
      <c r="E390" s="36">
        <v>239301</v>
      </c>
      <c r="F390" s="38" t="s">
        <v>1164</v>
      </c>
      <c r="G390" s="48" t="s">
        <v>114</v>
      </c>
      <c r="H390" s="41">
        <v>89000</v>
      </c>
    </row>
    <row r="391" spans="1:8" s="5" customFormat="1" ht="20.25" x14ac:dyDescent="0.3">
      <c r="A391" s="35">
        <v>1000055284</v>
      </c>
      <c r="B391" s="59">
        <v>65</v>
      </c>
      <c r="C391" s="36" t="s">
        <v>1166</v>
      </c>
      <c r="D391" s="37">
        <v>44515</v>
      </c>
      <c r="E391" s="36">
        <v>239301</v>
      </c>
      <c r="F391" s="38" t="s">
        <v>1164</v>
      </c>
      <c r="G391" s="48" t="s">
        <v>114</v>
      </c>
      <c r="H391" s="41">
        <v>91250</v>
      </c>
    </row>
    <row r="392" spans="1:8" s="5" customFormat="1" ht="20.25" x14ac:dyDescent="0.3">
      <c r="A392" s="35"/>
      <c r="B392" s="36"/>
      <c r="C392" s="36"/>
      <c r="D392" s="37"/>
      <c r="E392" s="36"/>
      <c r="F392" s="38"/>
      <c r="G392" s="96" t="s">
        <v>931</v>
      </c>
      <c r="H392" s="97">
        <f>SUM(H390:H391)</f>
        <v>180250</v>
      </c>
    </row>
    <row r="393" spans="1:8" s="5" customFormat="1" ht="20.25" x14ac:dyDescent="0.3">
      <c r="A393" s="35">
        <v>1000055607</v>
      </c>
      <c r="B393" s="59">
        <v>72</v>
      </c>
      <c r="C393" s="36" t="s">
        <v>900</v>
      </c>
      <c r="D393" s="37">
        <v>44546</v>
      </c>
      <c r="E393" s="36">
        <v>239301</v>
      </c>
      <c r="F393" s="38" t="s">
        <v>1164</v>
      </c>
      <c r="G393" s="48" t="s">
        <v>114</v>
      </c>
      <c r="H393" s="41">
        <v>65500</v>
      </c>
    </row>
    <row r="394" spans="1:8" s="5" customFormat="1" ht="20.25" x14ac:dyDescent="0.3">
      <c r="A394" s="35"/>
      <c r="B394" s="36"/>
      <c r="C394" s="36"/>
      <c r="D394" s="37"/>
      <c r="E394" s="36"/>
      <c r="F394" s="38"/>
      <c r="G394" s="96" t="s">
        <v>996</v>
      </c>
      <c r="H394" s="97">
        <f>SUM(H393:H393)</f>
        <v>65500</v>
      </c>
    </row>
    <row r="395" spans="1:8" s="5" customFormat="1" ht="20.25" x14ac:dyDescent="0.3">
      <c r="A395" s="35">
        <v>1000055685</v>
      </c>
      <c r="B395" s="59">
        <v>75</v>
      </c>
      <c r="C395" s="36" t="s">
        <v>1167</v>
      </c>
      <c r="D395" s="37">
        <v>44553</v>
      </c>
      <c r="E395" s="36">
        <v>239301</v>
      </c>
      <c r="F395" s="38" t="s">
        <v>1164</v>
      </c>
      <c r="G395" s="48" t="s">
        <v>114</v>
      </c>
      <c r="H395" s="41">
        <v>106200</v>
      </c>
    </row>
    <row r="396" spans="1:8" s="5" customFormat="1" ht="20.25" x14ac:dyDescent="0.3">
      <c r="A396" s="35">
        <v>1000055675</v>
      </c>
      <c r="B396" s="59">
        <v>77</v>
      </c>
      <c r="C396" s="36" t="s">
        <v>1168</v>
      </c>
      <c r="D396" s="37">
        <v>44557</v>
      </c>
      <c r="E396" s="36">
        <v>239301</v>
      </c>
      <c r="F396" s="38" t="s">
        <v>1164</v>
      </c>
      <c r="G396" s="48" t="s">
        <v>114</v>
      </c>
      <c r="H396" s="41">
        <v>124250</v>
      </c>
    </row>
    <row r="397" spans="1:8" s="5" customFormat="1" ht="20.25" x14ac:dyDescent="0.3">
      <c r="A397" s="35"/>
      <c r="B397" s="36"/>
      <c r="C397" s="36"/>
      <c r="D397" s="37"/>
      <c r="E397" s="36"/>
      <c r="F397" s="38"/>
      <c r="G397" s="96" t="s">
        <v>938</v>
      </c>
      <c r="H397" s="97">
        <f>SUM(H395:H396)</f>
        <v>230450</v>
      </c>
    </row>
    <row r="398" spans="1:8" s="5" customFormat="1" ht="20.25" x14ac:dyDescent="0.3">
      <c r="A398" s="35">
        <v>1000055855</v>
      </c>
      <c r="B398" s="59">
        <v>84</v>
      </c>
      <c r="C398" s="36" t="s">
        <v>1169</v>
      </c>
      <c r="D398" s="37">
        <v>44589</v>
      </c>
      <c r="E398" s="36">
        <v>239301</v>
      </c>
      <c r="F398" s="38" t="s">
        <v>1164</v>
      </c>
      <c r="G398" s="48" t="s">
        <v>114</v>
      </c>
      <c r="H398" s="41">
        <v>97600</v>
      </c>
    </row>
    <row r="399" spans="1:8" s="5" customFormat="1" ht="20.25" x14ac:dyDescent="0.3">
      <c r="A399" s="35">
        <v>1000055898</v>
      </c>
      <c r="B399" s="59">
        <v>87</v>
      </c>
      <c r="C399" s="36" t="s">
        <v>1170</v>
      </c>
      <c r="D399" s="37">
        <v>44594</v>
      </c>
      <c r="E399" s="36">
        <v>239301</v>
      </c>
      <c r="F399" s="38" t="s">
        <v>1164</v>
      </c>
      <c r="G399" s="48" t="s">
        <v>114</v>
      </c>
      <c r="H399" s="41">
        <v>100050</v>
      </c>
    </row>
    <row r="400" spans="1:8" s="5" customFormat="1" ht="20.25" x14ac:dyDescent="0.3">
      <c r="A400" s="35">
        <v>1000055897</v>
      </c>
      <c r="B400" s="59">
        <v>86</v>
      </c>
      <c r="C400" s="36" t="s">
        <v>1171</v>
      </c>
      <c r="D400" s="37">
        <v>44593</v>
      </c>
      <c r="E400" s="36">
        <v>239301</v>
      </c>
      <c r="F400" s="38" t="s">
        <v>1164</v>
      </c>
      <c r="G400" s="48" t="s">
        <v>114</v>
      </c>
      <c r="H400" s="41">
        <v>108150</v>
      </c>
    </row>
    <row r="401" spans="1:8" s="5" customFormat="1" ht="20.25" x14ac:dyDescent="0.3">
      <c r="A401" s="35"/>
      <c r="B401" s="36"/>
      <c r="C401" s="36"/>
      <c r="D401" s="37"/>
      <c r="E401" s="36"/>
      <c r="F401" s="38"/>
      <c r="G401" s="96" t="s">
        <v>993</v>
      </c>
      <c r="H401" s="97">
        <f>SUM(H398:H400)</f>
        <v>305800</v>
      </c>
    </row>
    <row r="402" spans="1:8" s="5" customFormat="1" ht="20.25" x14ac:dyDescent="0.3">
      <c r="A402" s="35">
        <v>1000056392</v>
      </c>
      <c r="B402" s="59">
        <v>102</v>
      </c>
      <c r="C402" s="36" t="s">
        <v>1172</v>
      </c>
      <c r="D402" s="37">
        <v>44663</v>
      </c>
      <c r="E402" s="36">
        <v>239301</v>
      </c>
      <c r="F402" s="38" t="s">
        <v>1164</v>
      </c>
      <c r="G402" s="48" t="s">
        <v>114</v>
      </c>
      <c r="H402" s="41">
        <v>95349</v>
      </c>
    </row>
    <row r="403" spans="1:8" s="5" customFormat="1" ht="20.25" x14ac:dyDescent="0.3">
      <c r="A403" s="35">
        <v>1000056339</v>
      </c>
      <c r="B403" s="59">
        <v>98</v>
      </c>
      <c r="C403" s="36" t="s">
        <v>1173</v>
      </c>
      <c r="D403" s="37">
        <v>44652</v>
      </c>
      <c r="E403" s="36">
        <v>239301</v>
      </c>
      <c r="F403" s="38" t="s">
        <v>1164</v>
      </c>
      <c r="G403" s="48" t="s">
        <v>114</v>
      </c>
      <c r="H403" s="41">
        <v>82200</v>
      </c>
    </row>
    <row r="404" spans="1:8" s="5" customFormat="1" ht="20.25" x14ac:dyDescent="0.3">
      <c r="A404" s="35">
        <v>1000056498</v>
      </c>
      <c r="B404" s="59">
        <v>104</v>
      </c>
      <c r="C404" s="36" t="s">
        <v>906</v>
      </c>
      <c r="D404" s="37">
        <v>44671</v>
      </c>
      <c r="E404" s="36">
        <v>239301</v>
      </c>
      <c r="F404" s="38" t="s">
        <v>1164</v>
      </c>
      <c r="G404" s="48" t="s">
        <v>114</v>
      </c>
      <c r="H404" s="41">
        <v>116820</v>
      </c>
    </row>
    <row r="405" spans="1:8" s="5" customFormat="1" ht="20.25" x14ac:dyDescent="0.3">
      <c r="A405" s="35"/>
      <c r="B405" s="36"/>
      <c r="C405" s="36"/>
      <c r="D405" s="37"/>
      <c r="E405" s="36"/>
      <c r="F405" s="38"/>
      <c r="G405" s="96" t="s">
        <v>1039</v>
      </c>
      <c r="H405" s="97">
        <f>SUM(H402:H404)</f>
        <v>294369</v>
      </c>
    </row>
    <row r="406" spans="1:8" s="5" customFormat="1" ht="20.25" x14ac:dyDescent="0.3">
      <c r="A406" s="35">
        <v>1000057030</v>
      </c>
      <c r="B406" s="59">
        <v>121</v>
      </c>
      <c r="C406" s="36" t="s">
        <v>1174</v>
      </c>
      <c r="D406" s="37">
        <v>44760</v>
      </c>
      <c r="E406" s="36">
        <v>239301</v>
      </c>
      <c r="F406" s="38" t="s">
        <v>1164</v>
      </c>
      <c r="G406" s="48" t="s">
        <v>114</v>
      </c>
      <c r="H406" s="41">
        <v>99050</v>
      </c>
    </row>
    <row r="407" spans="1:8" s="5" customFormat="1" ht="20.25" x14ac:dyDescent="0.3">
      <c r="A407" s="35">
        <v>1000057031</v>
      </c>
      <c r="B407" s="59">
        <v>120</v>
      </c>
      <c r="C407" s="36" t="s">
        <v>1175</v>
      </c>
      <c r="D407" s="37">
        <v>44760</v>
      </c>
      <c r="E407" s="36">
        <v>239301</v>
      </c>
      <c r="F407" s="38" t="s">
        <v>1164</v>
      </c>
      <c r="G407" s="48" t="s">
        <v>114</v>
      </c>
      <c r="H407" s="41">
        <v>147910</v>
      </c>
    </row>
    <row r="408" spans="1:8" s="5" customFormat="1" ht="20.25" x14ac:dyDescent="0.3">
      <c r="A408" s="35">
        <v>1000057134</v>
      </c>
      <c r="B408" s="59">
        <v>122</v>
      </c>
      <c r="C408" s="36" t="s">
        <v>1176</v>
      </c>
      <c r="D408" s="37">
        <v>44763</v>
      </c>
      <c r="E408" s="36">
        <v>239301</v>
      </c>
      <c r="F408" s="38" t="s">
        <v>1164</v>
      </c>
      <c r="G408" s="48" t="s">
        <v>114</v>
      </c>
      <c r="H408" s="41">
        <v>112100</v>
      </c>
    </row>
    <row r="409" spans="1:8" s="5" customFormat="1" ht="20.25" x14ac:dyDescent="0.3">
      <c r="A409" s="35">
        <v>1000057136</v>
      </c>
      <c r="B409" s="59">
        <v>123</v>
      </c>
      <c r="C409" s="36" t="s">
        <v>1177</v>
      </c>
      <c r="D409" s="37">
        <v>44767</v>
      </c>
      <c r="E409" s="36">
        <v>239301</v>
      </c>
      <c r="F409" s="38" t="s">
        <v>1164</v>
      </c>
      <c r="G409" s="48" t="s">
        <v>114</v>
      </c>
      <c r="H409" s="41">
        <v>40000</v>
      </c>
    </row>
    <row r="410" spans="1:8" s="5" customFormat="1" ht="20.25" x14ac:dyDescent="0.3">
      <c r="A410" s="35"/>
      <c r="B410" s="36"/>
      <c r="C410" s="36"/>
      <c r="D410" s="37"/>
      <c r="E410" s="36"/>
      <c r="F410" s="38"/>
      <c r="G410" s="96" t="s">
        <v>860</v>
      </c>
      <c r="H410" s="97">
        <f>SUM(H406:H409)</f>
        <v>399060</v>
      </c>
    </row>
    <row r="411" spans="1:8" s="5" customFormat="1" ht="20.25" x14ac:dyDescent="0.3">
      <c r="A411" s="35">
        <v>1000055811</v>
      </c>
      <c r="B411" s="59">
        <v>82</v>
      </c>
      <c r="C411" s="36" t="s">
        <v>1178</v>
      </c>
      <c r="D411" s="37">
        <v>44580</v>
      </c>
      <c r="E411" s="36">
        <v>239301</v>
      </c>
      <c r="F411" s="38" t="s">
        <v>1164</v>
      </c>
      <c r="G411" s="48" t="s">
        <v>114</v>
      </c>
      <c r="H411" s="41">
        <v>162840</v>
      </c>
    </row>
    <row r="412" spans="1:8" s="5" customFormat="1" ht="20.25" x14ac:dyDescent="0.3">
      <c r="A412" s="35">
        <v>1000057334</v>
      </c>
      <c r="B412" s="59">
        <v>128</v>
      </c>
      <c r="C412" s="36" t="s">
        <v>1179</v>
      </c>
      <c r="D412" s="37">
        <v>44796</v>
      </c>
      <c r="E412" s="36">
        <v>239301</v>
      </c>
      <c r="F412" s="38" t="s">
        <v>1164</v>
      </c>
      <c r="G412" s="48" t="s">
        <v>114</v>
      </c>
      <c r="H412" s="41">
        <v>91400</v>
      </c>
    </row>
    <row r="413" spans="1:8" s="5" customFormat="1" ht="20.25" x14ac:dyDescent="0.3">
      <c r="A413" s="35">
        <v>1000057328</v>
      </c>
      <c r="B413" s="59">
        <v>127</v>
      </c>
      <c r="C413" s="36" t="s">
        <v>1180</v>
      </c>
      <c r="D413" s="37">
        <v>44795</v>
      </c>
      <c r="E413" s="36">
        <v>239301</v>
      </c>
      <c r="F413" s="38" t="s">
        <v>1164</v>
      </c>
      <c r="G413" s="48" t="s">
        <v>114</v>
      </c>
      <c r="H413" s="41">
        <v>66080</v>
      </c>
    </row>
    <row r="414" spans="1:8" s="5" customFormat="1" ht="20.25" x14ac:dyDescent="0.3">
      <c r="A414" s="35"/>
      <c r="B414" s="36"/>
      <c r="C414" s="36"/>
      <c r="D414" s="37"/>
      <c r="E414" s="36"/>
      <c r="F414" s="38"/>
      <c r="G414" s="96" t="s">
        <v>872</v>
      </c>
      <c r="H414" s="97">
        <f>SUM(H411:H413)</f>
        <v>320320</v>
      </c>
    </row>
    <row r="415" spans="1:8" ht="20.25" x14ac:dyDescent="0.3">
      <c r="A415" s="35">
        <v>1000057519</v>
      </c>
      <c r="B415" s="59">
        <v>145</v>
      </c>
      <c r="C415" s="36" t="s">
        <v>1071</v>
      </c>
      <c r="D415" s="37">
        <v>44824</v>
      </c>
      <c r="E415" s="36">
        <v>239301</v>
      </c>
      <c r="F415" s="38" t="s">
        <v>1164</v>
      </c>
      <c r="G415" s="48" t="s">
        <v>114</v>
      </c>
      <c r="H415" s="41">
        <v>33040</v>
      </c>
    </row>
    <row r="416" spans="1:8" s="5" customFormat="1" ht="20.25" x14ac:dyDescent="0.3">
      <c r="A416" s="35">
        <v>1000057526</v>
      </c>
      <c r="B416" s="59">
        <v>143</v>
      </c>
      <c r="C416" s="36" t="s">
        <v>1069</v>
      </c>
      <c r="D416" s="37">
        <v>44833</v>
      </c>
      <c r="E416" s="36">
        <v>239301</v>
      </c>
      <c r="F416" s="38" t="s">
        <v>1164</v>
      </c>
      <c r="G416" s="48" t="s">
        <v>114</v>
      </c>
      <c r="H416" s="41">
        <v>70800</v>
      </c>
    </row>
    <row r="417" spans="1:8" s="5" customFormat="1" ht="20.25" x14ac:dyDescent="0.3">
      <c r="A417" s="35">
        <v>1000057525</v>
      </c>
      <c r="B417" s="59">
        <v>144</v>
      </c>
      <c r="C417" s="36" t="s">
        <v>1181</v>
      </c>
      <c r="D417" s="37">
        <v>44833</v>
      </c>
      <c r="E417" s="36">
        <v>239301</v>
      </c>
      <c r="F417" s="38" t="s">
        <v>1164</v>
      </c>
      <c r="G417" s="48" t="s">
        <v>114</v>
      </c>
      <c r="H417" s="41">
        <v>94400</v>
      </c>
    </row>
    <row r="418" spans="1:8" s="5" customFormat="1" ht="20.25" x14ac:dyDescent="0.3">
      <c r="A418" s="35">
        <v>1000057481</v>
      </c>
      <c r="B418" s="59">
        <v>140</v>
      </c>
      <c r="C418" s="36" t="s">
        <v>908</v>
      </c>
      <c r="D418" s="37">
        <v>44817</v>
      </c>
      <c r="E418" s="36">
        <v>239301</v>
      </c>
      <c r="F418" s="38" t="s">
        <v>1164</v>
      </c>
      <c r="G418" s="48" t="s">
        <v>114</v>
      </c>
      <c r="H418" s="41">
        <v>141600</v>
      </c>
    </row>
    <row r="419" spans="1:8" s="5" customFormat="1" ht="20.25" x14ac:dyDescent="0.3">
      <c r="A419" s="35">
        <v>1000057442</v>
      </c>
      <c r="B419" s="59">
        <v>138</v>
      </c>
      <c r="C419" s="36" t="s">
        <v>1065</v>
      </c>
      <c r="D419" s="37">
        <v>44812</v>
      </c>
      <c r="E419" s="36">
        <v>239301</v>
      </c>
      <c r="F419" s="38" t="s">
        <v>1164</v>
      </c>
      <c r="G419" s="48" t="s">
        <v>114</v>
      </c>
      <c r="H419" s="41">
        <v>32550</v>
      </c>
    </row>
    <row r="420" spans="1:8" s="5" customFormat="1" ht="20.25" x14ac:dyDescent="0.3">
      <c r="A420" s="35">
        <v>1000057418</v>
      </c>
      <c r="B420" s="59">
        <v>135</v>
      </c>
      <c r="C420" s="36" t="s">
        <v>1182</v>
      </c>
      <c r="D420" s="37">
        <v>44810</v>
      </c>
      <c r="E420" s="36">
        <v>239301</v>
      </c>
      <c r="F420" s="38" t="s">
        <v>1164</v>
      </c>
      <c r="G420" s="48" t="s">
        <v>114</v>
      </c>
      <c r="H420" s="41">
        <v>70800</v>
      </c>
    </row>
    <row r="421" spans="1:8" s="5" customFormat="1" ht="20.25" x14ac:dyDescent="0.3">
      <c r="A421" s="35">
        <v>1000057480</v>
      </c>
      <c r="B421" s="59">
        <v>141</v>
      </c>
      <c r="C421" s="36" t="s">
        <v>1068</v>
      </c>
      <c r="D421" s="37">
        <v>44817</v>
      </c>
      <c r="E421" s="36">
        <v>239301</v>
      </c>
      <c r="F421" s="38" t="s">
        <v>1164</v>
      </c>
      <c r="G421" s="48" t="s">
        <v>114</v>
      </c>
      <c r="H421" s="41">
        <v>141600</v>
      </c>
    </row>
    <row r="422" spans="1:8" s="5" customFormat="1" ht="20.25" x14ac:dyDescent="0.3">
      <c r="A422" s="35">
        <v>1000057419</v>
      </c>
      <c r="B422" s="59">
        <v>134</v>
      </c>
      <c r="C422" s="36" t="s">
        <v>1183</v>
      </c>
      <c r="D422" s="37">
        <v>44810</v>
      </c>
      <c r="E422" s="36">
        <v>239301</v>
      </c>
      <c r="F422" s="38" t="s">
        <v>1164</v>
      </c>
      <c r="G422" s="48" t="s">
        <v>114</v>
      </c>
      <c r="H422" s="41">
        <v>94400</v>
      </c>
    </row>
    <row r="423" spans="1:8" s="5" customFormat="1" ht="20.25" x14ac:dyDescent="0.3">
      <c r="A423" s="35">
        <v>1000057507</v>
      </c>
      <c r="B423" s="59">
        <v>142</v>
      </c>
      <c r="C423" s="36" t="s">
        <v>1070</v>
      </c>
      <c r="D423" s="37">
        <v>44824</v>
      </c>
      <c r="E423" s="36">
        <v>239301</v>
      </c>
      <c r="F423" s="38" t="s">
        <v>1164</v>
      </c>
      <c r="G423" s="48" t="s">
        <v>114</v>
      </c>
      <c r="H423" s="41">
        <v>101480</v>
      </c>
    </row>
    <row r="424" spans="1:8" s="5" customFormat="1" ht="20.25" x14ac:dyDescent="0.3">
      <c r="A424" s="35">
        <v>1000057417</v>
      </c>
      <c r="B424" s="59">
        <v>139</v>
      </c>
      <c r="C424" s="36" t="s">
        <v>1067</v>
      </c>
      <c r="D424" s="37">
        <v>44812</v>
      </c>
      <c r="E424" s="36">
        <v>239301</v>
      </c>
      <c r="F424" s="38" t="s">
        <v>1164</v>
      </c>
      <c r="G424" s="48" t="s">
        <v>114</v>
      </c>
      <c r="H424" s="41">
        <v>113100</v>
      </c>
    </row>
    <row r="425" spans="1:8" s="7" customFormat="1" ht="20.25" x14ac:dyDescent="0.3">
      <c r="A425" s="35"/>
      <c r="B425" s="36"/>
      <c r="C425" s="36"/>
      <c r="D425" s="37"/>
      <c r="E425" s="36"/>
      <c r="F425" s="38"/>
      <c r="G425" s="96" t="s">
        <v>883</v>
      </c>
      <c r="H425" s="97">
        <f>SUM(H415:H424)</f>
        <v>893770</v>
      </c>
    </row>
    <row r="426" spans="1:8" s="5" customFormat="1" ht="20.25" x14ac:dyDescent="0.3">
      <c r="A426" s="35"/>
      <c r="B426" s="36"/>
      <c r="C426" s="36"/>
      <c r="D426" s="37"/>
      <c r="E426" s="36"/>
      <c r="F426" s="38"/>
      <c r="G426" s="45" t="s">
        <v>1184</v>
      </c>
      <c r="H426" s="43">
        <f>SUM(H425,H414,H410,H405,H401,H397,H394,H392,H389)</f>
        <v>2807519</v>
      </c>
    </row>
    <row r="427" spans="1:8" ht="20.25" x14ac:dyDescent="0.3">
      <c r="A427" s="35">
        <v>1000056520</v>
      </c>
      <c r="B427" s="36">
        <v>157948</v>
      </c>
      <c r="C427" s="36" t="s">
        <v>1185</v>
      </c>
      <c r="D427" s="37">
        <v>44763</v>
      </c>
      <c r="E427" s="36">
        <v>237203</v>
      </c>
      <c r="F427" s="38" t="s">
        <v>1186</v>
      </c>
      <c r="G427" s="48" t="s">
        <v>121</v>
      </c>
      <c r="H427" s="41">
        <v>9549.86</v>
      </c>
    </row>
    <row r="428" spans="1:8" ht="20.25" x14ac:dyDescent="0.3">
      <c r="A428" s="35">
        <v>1000056990</v>
      </c>
      <c r="B428" s="36">
        <v>159364</v>
      </c>
      <c r="C428" s="36" t="s">
        <v>1187</v>
      </c>
      <c r="D428" s="37">
        <v>44757</v>
      </c>
      <c r="E428" s="36">
        <v>237203</v>
      </c>
      <c r="F428" s="38" t="s">
        <v>1186</v>
      </c>
      <c r="G428" s="48" t="s">
        <v>121</v>
      </c>
      <c r="H428" s="41">
        <v>35427.360000000001</v>
      </c>
    </row>
    <row r="429" spans="1:8" ht="20.25" x14ac:dyDescent="0.3">
      <c r="A429" s="35"/>
      <c r="B429" s="36"/>
      <c r="C429" s="36"/>
      <c r="D429" s="37"/>
      <c r="E429" s="36"/>
      <c r="F429" s="38"/>
      <c r="G429" s="96" t="s">
        <v>872</v>
      </c>
      <c r="H429" s="97">
        <f>SUM(H427:H428)</f>
        <v>44977.22</v>
      </c>
    </row>
    <row r="430" spans="1:8" s="5" customFormat="1" ht="20.25" x14ac:dyDescent="0.3">
      <c r="A430" s="35">
        <v>1000057340</v>
      </c>
      <c r="B430" s="59">
        <v>160452</v>
      </c>
      <c r="C430" s="36" t="s">
        <v>1188</v>
      </c>
      <c r="D430" s="37">
        <v>44803</v>
      </c>
      <c r="E430" s="36">
        <v>237203</v>
      </c>
      <c r="F430" s="38" t="s">
        <v>1186</v>
      </c>
      <c r="G430" s="48" t="s">
        <v>121</v>
      </c>
      <c r="H430" s="41">
        <v>59464.5</v>
      </c>
    </row>
    <row r="431" spans="1:8" ht="20.25" x14ac:dyDescent="0.3">
      <c r="A431" s="35">
        <v>1000057508</v>
      </c>
      <c r="B431" s="59">
        <v>160987</v>
      </c>
      <c r="C431" s="36" t="s">
        <v>1189</v>
      </c>
      <c r="D431" s="37">
        <v>44820</v>
      </c>
      <c r="E431" s="36">
        <v>237203</v>
      </c>
      <c r="F431" s="38" t="s">
        <v>1186</v>
      </c>
      <c r="G431" s="48" t="s">
        <v>121</v>
      </c>
      <c r="H431" s="41">
        <v>10383.959999999999</v>
      </c>
    </row>
    <row r="432" spans="1:8" ht="20.25" x14ac:dyDescent="0.3">
      <c r="A432" s="35"/>
      <c r="B432" s="36"/>
      <c r="C432" s="36"/>
      <c r="D432" s="37"/>
      <c r="E432" s="36"/>
      <c r="F432" s="38"/>
      <c r="G432" s="96" t="s">
        <v>883</v>
      </c>
      <c r="H432" s="97">
        <f>SUM(H430)</f>
        <v>59464.5</v>
      </c>
    </row>
    <row r="433" spans="1:8" ht="20.25" x14ac:dyDescent="0.3">
      <c r="A433" s="35"/>
      <c r="B433" s="36"/>
      <c r="C433" s="36"/>
      <c r="D433" s="37"/>
      <c r="E433" s="36"/>
      <c r="F433" s="38"/>
      <c r="G433" s="45" t="s">
        <v>1190</v>
      </c>
      <c r="H433" s="43">
        <f>SUM(H432,H429)</f>
        <v>104441.72</v>
      </c>
    </row>
    <row r="434" spans="1:8" ht="20.25" x14ac:dyDescent="0.3">
      <c r="A434" s="35">
        <v>1000050427</v>
      </c>
      <c r="B434" s="36">
        <v>61</v>
      </c>
      <c r="C434" s="36" t="s">
        <v>899</v>
      </c>
      <c r="D434" s="37">
        <v>43843</v>
      </c>
      <c r="E434" s="36">
        <v>235501</v>
      </c>
      <c r="F434" s="38" t="s">
        <v>1191</v>
      </c>
      <c r="G434" s="39" t="s">
        <v>123</v>
      </c>
      <c r="H434" s="41">
        <v>6112.4</v>
      </c>
    </row>
    <row r="435" spans="1:8" s="5" customFormat="1" ht="20.25" x14ac:dyDescent="0.3">
      <c r="A435" s="35">
        <v>1000050463</v>
      </c>
      <c r="B435" s="36">
        <v>63</v>
      </c>
      <c r="C435" s="36" t="s">
        <v>1165</v>
      </c>
      <c r="D435" s="37">
        <v>43846</v>
      </c>
      <c r="E435" s="36">
        <v>236304</v>
      </c>
      <c r="F435" s="38" t="s">
        <v>1191</v>
      </c>
      <c r="G435" s="39" t="s">
        <v>123</v>
      </c>
      <c r="H435" s="41">
        <v>45713.2</v>
      </c>
    </row>
    <row r="436" spans="1:8" ht="20.25" x14ac:dyDescent="0.3">
      <c r="A436" s="35"/>
      <c r="B436" s="36"/>
      <c r="C436" s="36"/>
      <c r="D436" s="37"/>
      <c r="E436" s="36"/>
      <c r="F436" s="38"/>
      <c r="G436" s="96" t="s">
        <v>1192</v>
      </c>
      <c r="H436" s="97">
        <f>SUM(H434:H435)</f>
        <v>51825.599999999999</v>
      </c>
    </row>
    <row r="437" spans="1:8" ht="20.25" x14ac:dyDescent="0.3">
      <c r="A437" s="35">
        <v>1000050687</v>
      </c>
      <c r="B437" s="36">
        <v>72</v>
      </c>
      <c r="C437" s="36" t="s">
        <v>900</v>
      </c>
      <c r="D437" s="37">
        <v>43874</v>
      </c>
      <c r="E437" s="36">
        <v>236303</v>
      </c>
      <c r="F437" s="38" t="s">
        <v>1191</v>
      </c>
      <c r="G437" s="39" t="s">
        <v>123</v>
      </c>
      <c r="H437" s="41">
        <v>140725.38</v>
      </c>
    </row>
    <row r="438" spans="1:8" s="5" customFormat="1" ht="20.25" x14ac:dyDescent="0.3">
      <c r="A438" s="35"/>
      <c r="B438" s="36"/>
      <c r="C438" s="36"/>
      <c r="D438" s="37"/>
      <c r="E438" s="36"/>
      <c r="F438" s="38"/>
      <c r="G438" s="96" t="s">
        <v>1021</v>
      </c>
      <c r="H438" s="97">
        <f>SUM(H437:H437)</f>
        <v>140725.38</v>
      </c>
    </row>
    <row r="439" spans="1:8" s="5" customFormat="1" ht="20.25" x14ac:dyDescent="0.3">
      <c r="A439" s="35"/>
      <c r="B439" s="36"/>
      <c r="C439" s="36"/>
      <c r="D439" s="37"/>
      <c r="E439" s="36"/>
      <c r="F439" s="38"/>
      <c r="G439" s="47" t="s">
        <v>1193</v>
      </c>
      <c r="H439" s="43">
        <f>SUM(H438,H436)</f>
        <v>192550.98</v>
      </c>
    </row>
    <row r="440" spans="1:8" s="5" customFormat="1" ht="20.25" x14ac:dyDescent="0.3">
      <c r="A440" s="35">
        <v>1000051717</v>
      </c>
      <c r="B440" s="36">
        <v>13</v>
      </c>
      <c r="C440" s="36" t="s">
        <v>1194</v>
      </c>
      <c r="D440" s="37">
        <v>44028</v>
      </c>
      <c r="E440" s="36">
        <v>239301</v>
      </c>
      <c r="F440" s="38"/>
      <c r="G440" s="39" t="s">
        <v>127</v>
      </c>
      <c r="H440" s="41">
        <v>29183.759999999998</v>
      </c>
    </row>
    <row r="441" spans="1:8" s="5" customFormat="1" ht="20.25" x14ac:dyDescent="0.3">
      <c r="A441" s="35"/>
      <c r="B441" s="36"/>
      <c r="C441" s="36"/>
      <c r="D441" s="37"/>
      <c r="E441" s="36"/>
      <c r="F441" s="38"/>
      <c r="G441" s="96" t="s">
        <v>1195</v>
      </c>
      <c r="H441" s="97">
        <f>SUM(H440:H440)</f>
        <v>29183.759999999998</v>
      </c>
    </row>
    <row r="442" spans="1:8" s="5" customFormat="1" ht="20.25" x14ac:dyDescent="0.3">
      <c r="A442" s="35"/>
      <c r="B442" s="36"/>
      <c r="C442" s="36"/>
      <c r="D442" s="37"/>
      <c r="E442" s="36"/>
      <c r="F442" s="38"/>
      <c r="G442" s="47" t="s">
        <v>1196</v>
      </c>
      <c r="H442" s="43">
        <f>SUM(H441)</f>
        <v>29183.759999999998</v>
      </c>
    </row>
    <row r="443" spans="1:8" s="5" customFormat="1" ht="20.25" x14ac:dyDescent="0.3">
      <c r="A443" s="35">
        <v>1000054275</v>
      </c>
      <c r="B443" s="36">
        <v>28519</v>
      </c>
      <c r="C443" s="36" t="s">
        <v>1197</v>
      </c>
      <c r="D443" s="37">
        <v>44391</v>
      </c>
      <c r="E443" s="36">
        <v>234101</v>
      </c>
      <c r="F443" s="38">
        <v>101824859</v>
      </c>
      <c r="G443" s="39" t="s">
        <v>129</v>
      </c>
      <c r="H443" s="44">
        <v>130800</v>
      </c>
    </row>
    <row r="444" spans="1:8" s="5" customFormat="1" ht="20.25" x14ac:dyDescent="0.3">
      <c r="A444" s="35">
        <v>1000054309</v>
      </c>
      <c r="B444" s="36">
        <v>28535</v>
      </c>
      <c r="C444" s="36" t="s">
        <v>1198</v>
      </c>
      <c r="D444" s="37">
        <v>44399</v>
      </c>
      <c r="E444" s="36">
        <v>234101</v>
      </c>
      <c r="F444" s="38">
        <v>101824859</v>
      </c>
      <c r="G444" s="39" t="s">
        <v>129</v>
      </c>
      <c r="H444" s="44">
        <v>107250</v>
      </c>
    </row>
    <row r="445" spans="1:8" s="5" customFormat="1" ht="20.25" x14ac:dyDescent="0.3">
      <c r="A445" s="35">
        <v>1000054306</v>
      </c>
      <c r="B445" s="36">
        <v>28536</v>
      </c>
      <c r="C445" s="36" t="s">
        <v>1199</v>
      </c>
      <c r="D445" s="37">
        <v>44399</v>
      </c>
      <c r="E445" s="36">
        <v>234101</v>
      </c>
      <c r="F445" s="38" t="s">
        <v>1200</v>
      </c>
      <c r="G445" s="39" t="s">
        <v>129</v>
      </c>
      <c r="H445" s="44">
        <v>107250</v>
      </c>
    </row>
    <row r="446" spans="1:8" s="5" customFormat="1" ht="20.25" x14ac:dyDescent="0.3">
      <c r="A446" s="35"/>
      <c r="B446" s="36"/>
      <c r="C446" s="36"/>
      <c r="D446" s="37"/>
      <c r="E446" s="36"/>
      <c r="F446" s="38"/>
      <c r="G446" s="96" t="s">
        <v>1201</v>
      </c>
      <c r="H446" s="98">
        <f>SUM(H443:H445)</f>
        <v>345300</v>
      </c>
    </row>
    <row r="447" spans="1:8" s="5" customFormat="1" ht="20.25" x14ac:dyDescent="0.3">
      <c r="A447" s="35">
        <v>1000054356</v>
      </c>
      <c r="B447" s="36">
        <v>28557</v>
      </c>
      <c r="C447" s="36" t="s">
        <v>1202</v>
      </c>
      <c r="D447" s="37">
        <v>44406</v>
      </c>
      <c r="E447" s="36">
        <v>234101</v>
      </c>
      <c r="F447" s="38" t="s">
        <v>1200</v>
      </c>
      <c r="G447" s="39" t="s">
        <v>129</v>
      </c>
      <c r="H447" s="44">
        <v>120000</v>
      </c>
    </row>
    <row r="448" spans="1:8" s="5" customFormat="1" ht="20.25" x14ac:dyDescent="0.3">
      <c r="A448" s="35">
        <v>1000054388</v>
      </c>
      <c r="B448" s="36">
        <v>28562</v>
      </c>
      <c r="C448" s="36" t="s">
        <v>1203</v>
      </c>
      <c r="D448" s="37">
        <v>44407</v>
      </c>
      <c r="E448" s="36">
        <v>234101</v>
      </c>
      <c r="F448" s="38" t="s">
        <v>1200</v>
      </c>
      <c r="G448" s="39" t="s">
        <v>129</v>
      </c>
      <c r="H448" s="44">
        <v>80000</v>
      </c>
    </row>
    <row r="449" spans="1:8" s="5" customFormat="1" ht="20.25" x14ac:dyDescent="0.3">
      <c r="A449" s="35">
        <v>1000054404</v>
      </c>
      <c r="B449" s="36">
        <v>28576</v>
      </c>
      <c r="C449" s="36" t="s">
        <v>1204</v>
      </c>
      <c r="D449" s="37">
        <v>44413</v>
      </c>
      <c r="E449" s="36">
        <v>234101</v>
      </c>
      <c r="F449" s="38" t="s">
        <v>1200</v>
      </c>
      <c r="G449" s="39" t="s">
        <v>129</v>
      </c>
      <c r="H449" s="41">
        <v>100000</v>
      </c>
    </row>
    <row r="450" spans="1:8" s="5" customFormat="1" ht="20.25" x14ac:dyDescent="0.3">
      <c r="A450" s="35">
        <v>1000054405</v>
      </c>
      <c r="B450" s="36">
        <v>28577</v>
      </c>
      <c r="C450" s="36" t="s">
        <v>1205</v>
      </c>
      <c r="D450" s="37">
        <v>44413</v>
      </c>
      <c r="E450" s="36">
        <v>234101</v>
      </c>
      <c r="F450" s="38" t="s">
        <v>1200</v>
      </c>
      <c r="G450" s="39" t="s">
        <v>129</v>
      </c>
      <c r="H450" s="41">
        <v>120000</v>
      </c>
    </row>
    <row r="451" spans="1:8" s="5" customFormat="1" ht="20.25" x14ac:dyDescent="0.3">
      <c r="A451" s="35">
        <v>1000054506</v>
      </c>
      <c r="B451" s="36">
        <v>28598</v>
      </c>
      <c r="C451" s="36" t="s">
        <v>1206</v>
      </c>
      <c r="D451" s="37">
        <v>44421</v>
      </c>
      <c r="E451" s="36">
        <v>234101</v>
      </c>
      <c r="F451" s="38" t="s">
        <v>1200</v>
      </c>
      <c r="G451" s="39" t="s">
        <v>129</v>
      </c>
      <c r="H451" s="41">
        <v>130800</v>
      </c>
    </row>
    <row r="452" spans="1:8" s="5" customFormat="1" ht="20.25" x14ac:dyDescent="0.3">
      <c r="A452" s="35">
        <v>1000054475</v>
      </c>
      <c r="B452" s="36">
        <v>28591</v>
      </c>
      <c r="C452" s="36" t="s">
        <v>1207</v>
      </c>
      <c r="D452" s="37">
        <v>44419</v>
      </c>
      <c r="E452" s="36">
        <v>234101</v>
      </c>
      <c r="F452" s="38" t="s">
        <v>1200</v>
      </c>
      <c r="G452" s="39" t="s">
        <v>129</v>
      </c>
      <c r="H452" s="41">
        <v>130800</v>
      </c>
    </row>
    <row r="453" spans="1:8" s="5" customFormat="1" ht="20.25" x14ac:dyDescent="0.3">
      <c r="A453" s="35">
        <v>1000053933</v>
      </c>
      <c r="B453" s="36">
        <v>28381</v>
      </c>
      <c r="C453" s="36" t="s">
        <v>1208</v>
      </c>
      <c r="D453" s="37">
        <v>44351</v>
      </c>
      <c r="E453" s="36">
        <v>234101</v>
      </c>
      <c r="F453" s="38" t="s">
        <v>1200</v>
      </c>
      <c r="G453" s="39" t="s">
        <v>129</v>
      </c>
      <c r="H453" s="41">
        <v>110000</v>
      </c>
    </row>
    <row r="454" spans="1:8" s="5" customFormat="1" ht="20.25" x14ac:dyDescent="0.3">
      <c r="A454" s="35"/>
      <c r="B454" s="36"/>
      <c r="C454" s="36"/>
      <c r="D454" s="37"/>
      <c r="E454" s="36"/>
      <c r="F454" s="38"/>
      <c r="G454" s="96" t="s">
        <v>1145</v>
      </c>
      <c r="H454" s="98">
        <f>SUM(H447:H453)</f>
        <v>791600</v>
      </c>
    </row>
    <row r="455" spans="1:8" s="5" customFormat="1" ht="20.25" x14ac:dyDescent="0.3">
      <c r="A455" s="35">
        <v>1000054627</v>
      </c>
      <c r="B455" s="36">
        <v>28640</v>
      </c>
      <c r="C455" s="36" t="s">
        <v>1209</v>
      </c>
      <c r="D455" s="37">
        <v>44438</v>
      </c>
      <c r="E455" s="36">
        <v>234101</v>
      </c>
      <c r="F455" s="38" t="s">
        <v>1200</v>
      </c>
      <c r="G455" s="39" t="s">
        <v>129</v>
      </c>
      <c r="H455" s="41">
        <v>45000</v>
      </c>
    </row>
    <row r="456" spans="1:8" s="5" customFormat="1" ht="20.25" x14ac:dyDescent="0.3">
      <c r="A456" s="35">
        <v>1000054541</v>
      </c>
      <c r="B456" s="36">
        <v>28612</v>
      </c>
      <c r="C456" s="36" t="s">
        <v>1210</v>
      </c>
      <c r="D456" s="37">
        <v>44426</v>
      </c>
      <c r="E456" s="36">
        <v>234101</v>
      </c>
      <c r="F456" s="38" t="s">
        <v>1200</v>
      </c>
      <c r="G456" s="39" t="s">
        <v>129</v>
      </c>
      <c r="H456" s="41">
        <v>100000</v>
      </c>
    </row>
    <row r="457" spans="1:8" ht="20.25" x14ac:dyDescent="0.3">
      <c r="A457" s="35"/>
      <c r="B457" s="36"/>
      <c r="C457" s="36"/>
      <c r="D457" s="37"/>
      <c r="E457" s="36"/>
      <c r="F457" s="38"/>
      <c r="G457" s="96" t="s">
        <v>925</v>
      </c>
      <c r="H457" s="98">
        <f>SUM(H455:H456)</f>
        <v>145000</v>
      </c>
    </row>
    <row r="458" spans="1:8" s="5" customFormat="1" ht="20.25" x14ac:dyDescent="0.3">
      <c r="A458" s="35">
        <v>1000054863</v>
      </c>
      <c r="B458" s="36">
        <v>28710</v>
      </c>
      <c r="C458" s="36" t="s">
        <v>1211</v>
      </c>
      <c r="D458" s="37">
        <v>44462</v>
      </c>
      <c r="E458" s="36">
        <v>234101</v>
      </c>
      <c r="F458" s="38" t="s">
        <v>1200</v>
      </c>
      <c r="G458" s="39" t="s">
        <v>129</v>
      </c>
      <c r="H458" s="41">
        <v>118250</v>
      </c>
    </row>
    <row r="459" spans="1:8" s="5" customFormat="1" ht="20.25" x14ac:dyDescent="0.3">
      <c r="A459" s="35">
        <v>1000054862</v>
      </c>
      <c r="B459" s="36">
        <v>28709</v>
      </c>
      <c r="C459" s="36" t="s">
        <v>1212</v>
      </c>
      <c r="D459" s="37">
        <v>44462</v>
      </c>
      <c r="E459" s="36">
        <v>234101</v>
      </c>
      <c r="F459" s="38" t="s">
        <v>1200</v>
      </c>
      <c r="G459" s="39" t="s">
        <v>129</v>
      </c>
      <c r="H459" s="41">
        <v>118250</v>
      </c>
    </row>
    <row r="460" spans="1:8" s="5" customFormat="1" ht="20.25" x14ac:dyDescent="0.3">
      <c r="A460" s="56">
        <v>1000055029</v>
      </c>
      <c r="B460" s="36">
        <v>28765</v>
      </c>
      <c r="C460" s="36" t="s">
        <v>1213</v>
      </c>
      <c r="D460" s="37">
        <v>44483</v>
      </c>
      <c r="E460" s="36">
        <v>234101</v>
      </c>
      <c r="F460" s="38" t="s">
        <v>1200</v>
      </c>
      <c r="G460" s="39" t="s">
        <v>129</v>
      </c>
      <c r="H460" s="41">
        <v>19500</v>
      </c>
    </row>
    <row r="461" spans="1:8" s="5" customFormat="1" ht="20.25" x14ac:dyDescent="0.3">
      <c r="A461" s="35"/>
      <c r="B461" s="36"/>
      <c r="C461" s="36"/>
      <c r="D461" s="37"/>
      <c r="E461" s="36"/>
      <c r="F461" s="38"/>
      <c r="G461" s="96" t="s">
        <v>928</v>
      </c>
      <c r="H461" s="98">
        <f>SUM(H458:H460)</f>
        <v>256000</v>
      </c>
    </row>
    <row r="462" spans="1:8" s="5" customFormat="1" ht="20.25" x14ac:dyDescent="0.3">
      <c r="A462" s="35">
        <v>1000055135</v>
      </c>
      <c r="B462" s="36">
        <v>28796</v>
      </c>
      <c r="C462" s="36" t="s">
        <v>1214</v>
      </c>
      <c r="D462" s="37">
        <v>44494</v>
      </c>
      <c r="E462" s="36">
        <v>234101</v>
      </c>
      <c r="F462" s="38" t="s">
        <v>1200</v>
      </c>
      <c r="G462" s="39" t="s">
        <v>129</v>
      </c>
      <c r="H462" s="44">
        <v>54000</v>
      </c>
    </row>
    <row r="463" spans="1:8" s="5" customFormat="1" ht="20.25" x14ac:dyDescent="0.3">
      <c r="A463" s="35"/>
      <c r="B463" s="36"/>
      <c r="C463" s="36"/>
      <c r="D463" s="37"/>
      <c r="E463" s="36"/>
      <c r="F463" s="38"/>
      <c r="G463" s="96" t="s">
        <v>931</v>
      </c>
      <c r="H463" s="98">
        <f>SUM(H462)</f>
        <v>54000</v>
      </c>
    </row>
    <row r="464" spans="1:8" s="5" customFormat="1" ht="20.25" x14ac:dyDescent="0.3">
      <c r="A464" s="35">
        <v>1000055113</v>
      </c>
      <c r="B464" s="36">
        <v>28782</v>
      </c>
      <c r="C464" s="36" t="s">
        <v>1215</v>
      </c>
      <c r="D464" s="37">
        <v>44489</v>
      </c>
      <c r="E464" s="36">
        <v>234101</v>
      </c>
      <c r="F464" s="38" t="s">
        <v>1200</v>
      </c>
      <c r="G464" s="39" t="s">
        <v>129</v>
      </c>
      <c r="H464" s="44">
        <v>123500</v>
      </c>
    </row>
    <row r="465" spans="1:8" s="5" customFormat="1" ht="20.25" x14ac:dyDescent="0.3">
      <c r="A465" s="35"/>
      <c r="B465" s="36"/>
      <c r="C465" s="36"/>
      <c r="D465" s="37"/>
      <c r="E465" s="36"/>
      <c r="F465" s="38"/>
      <c r="G465" s="96" t="s">
        <v>938</v>
      </c>
      <c r="H465" s="98">
        <f>SUM(H464)</f>
        <v>123500</v>
      </c>
    </row>
    <row r="466" spans="1:8" s="5" customFormat="1" ht="20.25" x14ac:dyDescent="0.3">
      <c r="A466" s="35">
        <v>1000056152</v>
      </c>
      <c r="B466" s="36">
        <v>28774</v>
      </c>
      <c r="C466" s="36" t="s">
        <v>1216</v>
      </c>
      <c r="D466" s="37">
        <v>44484</v>
      </c>
      <c r="E466" s="36">
        <v>234101</v>
      </c>
      <c r="F466" s="38" t="s">
        <v>1200</v>
      </c>
      <c r="G466" s="39" t="s">
        <v>129</v>
      </c>
      <c r="H466" s="44">
        <v>56250</v>
      </c>
    </row>
    <row r="467" spans="1:8" s="5" customFormat="1" ht="20.25" x14ac:dyDescent="0.3">
      <c r="A467" s="35"/>
      <c r="B467" s="36"/>
      <c r="C467" s="36"/>
      <c r="D467" s="37"/>
      <c r="E467" s="36"/>
      <c r="F467" s="38"/>
      <c r="G467" s="96" t="s">
        <v>1217</v>
      </c>
      <c r="H467" s="98">
        <f>SUM(H466)</f>
        <v>56250</v>
      </c>
    </row>
    <row r="468" spans="1:8" s="5" customFormat="1" ht="20.25" x14ac:dyDescent="0.3">
      <c r="A468" s="35"/>
      <c r="B468" s="36"/>
      <c r="C468" s="36"/>
      <c r="D468" s="37"/>
      <c r="E468" s="36"/>
      <c r="F468" s="38"/>
      <c r="G468" s="47" t="s">
        <v>1218</v>
      </c>
      <c r="H468" s="43">
        <f>SUM(H467,H465,H463,H461,H457,H454,H446)</f>
        <v>1771650</v>
      </c>
    </row>
    <row r="469" spans="1:8" s="5" customFormat="1" ht="20.25" x14ac:dyDescent="0.3">
      <c r="A469" s="35">
        <v>1000057049</v>
      </c>
      <c r="B469" s="36">
        <v>2005840</v>
      </c>
      <c r="C469" s="46" t="s">
        <v>1219</v>
      </c>
      <c r="D469" s="37">
        <v>44753</v>
      </c>
      <c r="E469" s="36">
        <v>239301</v>
      </c>
      <c r="F469" s="38" t="s">
        <v>1220</v>
      </c>
      <c r="G469" s="39" t="s">
        <v>135</v>
      </c>
      <c r="H469" s="41">
        <v>11500</v>
      </c>
    </row>
    <row r="470" spans="1:8" s="5" customFormat="1" ht="20.25" x14ac:dyDescent="0.3">
      <c r="A470" s="35">
        <v>1000057039</v>
      </c>
      <c r="B470" s="36">
        <v>2005816</v>
      </c>
      <c r="C470" s="46" t="s">
        <v>1221</v>
      </c>
      <c r="D470" s="37">
        <v>44749</v>
      </c>
      <c r="E470" s="36">
        <v>239301</v>
      </c>
      <c r="F470" s="38" t="s">
        <v>1220</v>
      </c>
      <c r="G470" s="39" t="s">
        <v>135</v>
      </c>
      <c r="H470" s="41">
        <v>159974.70000000001</v>
      </c>
    </row>
    <row r="471" spans="1:8" s="5" customFormat="1" ht="20.25" x14ac:dyDescent="0.3">
      <c r="A471" s="35">
        <v>1000057168</v>
      </c>
      <c r="B471" s="36">
        <v>2002098</v>
      </c>
      <c r="C471" s="46" t="s">
        <v>1222</v>
      </c>
      <c r="D471" s="37">
        <v>44769</v>
      </c>
      <c r="E471" s="36">
        <v>239301</v>
      </c>
      <c r="F471" s="38" t="s">
        <v>1220</v>
      </c>
      <c r="G471" s="39" t="s">
        <v>135</v>
      </c>
      <c r="H471" s="41">
        <v>164294</v>
      </c>
    </row>
    <row r="472" spans="1:8" s="5" customFormat="1" ht="20.25" x14ac:dyDescent="0.3">
      <c r="A472" s="35"/>
      <c r="B472" s="36"/>
      <c r="C472" s="36"/>
      <c r="D472" s="37"/>
      <c r="E472" s="36"/>
      <c r="F472" s="38"/>
      <c r="G472" s="96" t="s">
        <v>860</v>
      </c>
      <c r="H472" s="98">
        <f>SUM(H469:H471)</f>
        <v>335768.7</v>
      </c>
    </row>
    <row r="473" spans="1:8" s="5" customFormat="1" ht="20.25" x14ac:dyDescent="0.3">
      <c r="A473" s="35">
        <v>1000057203</v>
      </c>
      <c r="B473" s="36">
        <v>2006165</v>
      </c>
      <c r="C473" s="46" t="s">
        <v>1223</v>
      </c>
      <c r="D473" s="37">
        <v>44775</v>
      </c>
      <c r="E473" s="36">
        <v>239301</v>
      </c>
      <c r="F473" s="38" t="s">
        <v>1220</v>
      </c>
      <c r="G473" s="39" t="s">
        <v>135</v>
      </c>
      <c r="H473" s="41">
        <v>22602.9</v>
      </c>
    </row>
    <row r="474" spans="1:8" s="5" customFormat="1" ht="20.25" x14ac:dyDescent="0.3">
      <c r="A474" s="35">
        <v>1000057336</v>
      </c>
      <c r="B474" s="36">
        <v>2006444</v>
      </c>
      <c r="C474" s="46" t="s">
        <v>1224</v>
      </c>
      <c r="D474" s="37">
        <v>44795</v>
      </c>
      <c r="E474" s="36">
        <v>239301</v>
      </c>
      <c r="F474" s="38" t="s">
        <v>1220</v>
      </c>
      <c r="G474" s="39" t="s">
        <v>135</v>
      </c>
      <c r="H474" s="41">
        <v>156654.66</v>
      </c>
    </row>
    <row r="475" spans="1:8" s="5" customFormat="1" ht="20.25" x14ac:dyDescent="0.3">
      <c r="A475" s="35"/>
      <c r="B475" s="36"/>
      <c r="C475" s="36"/>
      <c r="D475" s="37"/>
      <c r="E475" s="36"/>
      <c r="F475" s="38"/>
      <c r="G475" s="96" t="s">
        <v>872</v>
      </c>
      <c r="H475" s="98">
        <f>SUM(H473:H474)</f>
        <v>179257.56</v>
      </c>
    </row>
    <row r="476" spans="1:8" s="5" customFormat="1" ht="20.25" x14ac:dyDescent="0.3">
      <c r="A476" s="35">
        <v>1000057364</v>
      </c>
      <c r="B476" s="36">
        <v>2006538</v>
      </c>
      <c r="C476" s="46" t="s">
        <v>1225</v>
      </c>
      <c r="D476" s="37">
        <v>44802</v>
      </c>
      <c r="E476" s="36">
        <v>239301</v>
      </c>
      <c r="F476" s="38" t="s">
        <v>1220</v>
      </c>
      <c r="G476" s="39" t="s">
        <v>135</v>
      </c>
      <c r="H476" s="41">
        <v>144370.70000000001</v>
      </c>
    </row>
    <row r="477" spans="1:8" s="5" customFormat="1" ht="20.25" x14ac:dyDescent="0.3">
      <c r="A477" s="35"/>
      <c r="B477" s="36"/>
      <c r="C477" s="36"/>
      <c r="D477" s="37"/>
      <c r="E477" s="36"/>
      <c r="F477" s="38"/>
      <c r="G477" s="96" t="s">
        <v>872</v>
      </c>
      <c r="H477" s="98">
        <f>SUM(H476)</f>
        <v>144370.70000000001</v>
      </c>
    </row>
    <row r="478" spans="1:8" s="5" customFormat="1" ht="20.25" x14ac:dyDescent="0.3">
      <c r="A478" s="35">
        <v>1000057451</v>
      </c>
      <c r="B478" s="36">
        <v>2006733</v>
      </c>
      <c r="C478" s="46" t="s">
        <v>1226</v>
      </c>
      <c r="D478" s="37">
        <v>44813</v>
      </c>
      <c r="E478" s="36">
        <v>239301</v>
      </c>
      <c r="F478" s="38" t="s">
        <v>1220</v>
      </c>
      <c r="G478" s="39" t="s">
        <v>135</v>
      </c>
      <c r="H478" s="41">
        <v>149726.10999999999</v>
      </c>
    </row>
    <row r="479" spans="1:8" s="9" customFormat="1" ht="20.25" x14ac:dyDescent="0.3">
      <c r="A479" s="35"/>
      <c r="B479" s="36"/>
      <c r="C479" s="36"/>
      <c r="D479" s="37"/>
      <c r="E479" s="36"/>
      <c r="F479" s="38"/>
      <c r="G479" s="96" t="s">
        <v>883</v>
      </c>
      <c r="H479" s="98">
        <f>SUM(H478)</f>
        <v>149726.10999999999</v>
      </c>
    </row>
    <row r="480" spans="1:8" s="5" customFormat="1" ht="20.25" x14ac:dyDescent="0.3">
      <c r="A480" s="35"/>
      <c r="B480" s="36"/>
      <c r="C480" s="36"/>
      <c r="D480" s="37"/>
      <c r="E480" s="36"/>
      <c r="F480" s="38"/>
      <c r="G480" s="60" t="s">
        <v>1227</v>
      </c>
      <c r="H480" s="61">
        <f>SUM(H479,H477,H475,H472)</f>
        <v>809123.07000000007</v>
      </c>
    </row>
    <row r="481" spans="1:8" s="9" customFormat="1" ht="20.25" x14ac:dyDescent="0.3">
      <c r="A481" s="35">
        <v>1000056447</v>
      </c>
      <c r="B481" s="36">
        <v>8388</v>
      </c>
      <c r="C481" s="36" t="s">
        <v>1228</v>
      </c>
      <c r="D481" s="37">
        <v>44663</v>
      </c>
      <c r="E481" s="36">
        <v>239301</v>
      </c>
      <c r="F481" s="38" t="s">
        <v>1229</v>
      </c>
      <c r="G481" s="39" t="s">
        <v>136</v>
      </c>
      <c r="H481" s="41">
        <v>15600</v>
      </c>
    </row>
    <row r="482" spans="1:8" s="9" customFormat="1" ht="20.25" x14ac:dyDescent="0.3">
      <c r="A482" s="35"/>
      <c r="B482" s="36"/>
      <c r="C482" s="36"/>
      <c r="D482" s="37"/>
      <c r="E482" s="36"/>
      <c r="F482" s="38"/>
      <c r="G482" s="96" t="s">
        <v>1039</v>
      </c>
      <c r="H482" s="98">
        <f>SUM(H481:H481)</f>
        <v>15600</v>
      </c>
    </row>
    <row r="483" spans="1:8" s="9" customFormat="1" ht="20.25" x14ac:dyDescent="0.3">
      <c r="A483" s="35">
        <v>1000056800</v>
      </c>
      <c r="B483" s="36">
        <v>8852</v>
      </c>
      <c r="C483" s="36" t="s">
        <v>1230</v>
      </c>
      <c r="D483" s="37">
        <v>44715</v>
      </c>
      <c r="E483" s="36">
        <v>239301</v>
      </c>
      <c r="F483" s="38" t="s">
        <v>1229</v>
      </c>
      <c r="G483" s="39" t="s">
        <v>136</v>
      </c>
      <c r="H483" s="44">
        <v>13000</v>
      </c>
    </row>
    <row r="484" spans="1:8" s="5" customFormat="1" ht="20.25" x14ac:dyDescent="0.3">
      <c r="A484" s="35"/>
      <c r="B484" s="36"/>
      <c r="C484" s="36"/>
      <c r="D484" s="37"/>
      <c r="E484" s="36"/>
      <c r="F484" s="38"/>
      <c r="G484" s="96" t="s">
        <v>916</v>
      </c>
      <c r="H484" s="98">
        <f>SUM(H483)</f>
        <v>13000</v>
      </c>
    </row>
    <row r="485" spans="1:8" s="9" customFormat="1" ht="20.25" x14ac:dyDescent="0.3">
      <c r="A485" s="35"/>
      <c r="B485" s="36"/>
      <c r="C485" s="36"/>
      <c r="D485" s="37"/>
      <c r="E485" s="36"/>
      <c r="F485" s="38"/>
      <c r="G485" s="60" t="s">
        <v>1231</v>
      </c>
      <c r="H485" s="61">
        <f>SUM(H484,H482)</f>
        <v>28600</v>
      </c>
    </row>
    <row r="486" spans="1:8" s="9" customFormat="1" ht="20.25" x14ac:dyDescent="0.3">
      <c r="A486" s="35">
        <v>1000056557</v>
      </c>
      <c r="B486" s="36">
        <v>60</v>
      </c>
      <c r="C486" s="36" t="s">
        <v>1232</v>
      </c>
      <c r="D486" s="37">
        <v>44680</v>
      </c>
      <c r="E486" s="36">
        <v>239301</v>
      </c>
      <c r="F486" s="38" t="s">
        <v>1233</v>
      </c>
      <c r="G486" s="39" t="s">
        <v>137</v>
      </c>
      <c r="H486" s="41">
        <v>88323</v>
      </c>
    </row>
    <row r="487" spans="1:8" s="9" customFormat="1" ht="20.25" x14ac:dyDescent="0.3">
      <c r="A487" s="35">
        <v>1000056551</v>
      </c>
      <c r="B487" s="36">
        <v>63</v>
      </c>
      <c r="C487" s="36" t="s">
        <v>1165</v>
      </c>
      <c r="D487" s="37">
        <v>44691</v>
      </c>
      <c r="E487" s="36">
        <v>234101</v>
      </c>
      <c r="F487" s="38" t="s">
        <v>1233</v>
      </c>
      <c r="G487" s="39" t="s">
        <v>137</v>
      </c>
      <c r="H487" s="41">
        <v>100335</v>
      </c>
    </row>
    <row r="488" spans="1:8" s="5" customFormat="1" ht="20.25" x14ac:dyDescent="0.3">
      <c r="A488" s="35"/>
      <c r="B488" s="36"/>
      <c r="C488" s="36"/>
      <c r="D488" s="37"/>
      <c r="E488" s="36"/>
      <c r="F488" s="38"/>
      <c r="G488" s="96" t="s">
        <v>960</v>
      </c>
      <c r="H488" s="98">
        <f>SUM(H486:H487)</f>
        <v>188658</v>
      </c>
    </row>
    <row r="489" spans="1:8" ht="20.25" x14ac:dyDescent="0.3">
      <c r="A489" s="35">
        <v>1000056568</v>
      </c>
      <c r="B489" s="36">
        <v>64</v>
      </c>
      <c r="C489" s="36" t="s">
        <v>1234</v>
      </c>
      <c r="D489" s="37">
        <v>44693</v>
      </c>
      <c r="E489" s="36">
        <v>239301</v>
      </c>
      <c r="F489" s="38" t="s">
        <v>1233</v>
      </c>
      <c r="G489" s="39" t="s">
        <v>137</v>
      </c>
      <c r="H489" s="41">
        <v>83982.96</v>
      </c>
    </row>
    <row r="490" spans="1:8" s="8" customFormat="1" ht="20.25" x14ac:dyDescent="0.3">
      <c r="A490" s="35"/>
      <c r="B490" s="36"/>
      <c r="C490" s="36"/>
      <c r="D490" s="37"/>
      <c r="E490" s="36"/>
      <c r="F490" s="38"/>
      <c r="G490" s="96" t="s">
        <v>872</v>
      </c>
      <c r="H490" s="98">
        <f>SUM(H489)</f>
        <v>83982.96</v>
      </c>
    </row>
    <row r="491" spans="1:8" s="8" customFormat="1" ht="20.25" x14ac:dyDescent="0.3">
      <c r="A491" s="35"/>
      <c r="B491" s="36"/>
      <c r="C491" s="36"/>
      <c r="D491" s="37"/>
      <c r="E491" s="36"/>
      <c r="F491" s="38"/>
      <c r="G491" s="60" t="s">
        <v>1235</v>
      </c>
      <c r="H491" s="61">
        <f>SUM(H490,H488)</f>
        <v>272640.96000000002</v>
      </c>
    </row>
    <row r="492" spans="1:8" s="8" customFormat="1" ht="20.25" x14ac:dyDescent="0.3">
      <c r="A492" s="35" t="s">
        <v>44</v>
      </c>
      <c r="B492" s="36">
        <v>643</v>
      </c>
      <c r="C492" s="36" t="s">
        <v>1236</v>
      </c>
      <c r="D492" s="37">
        <v>44813</v>
      </c>
      <c r="E492" s="36">
        <v>239301</v>
      </c>
      <c r="F492" s="38" t="s">
        <v>1237</v>
      </c>
      <c r="G492" s="39" t="s">
        <v>780</v>
      </c>
      <c r="H492" s="41">
        <v>21004</v>
      </c>
    </row>
    <row r="493" spans="1:8" s="10" customFormat="1" ht="20.25" x14ac:dyDescent="0.3">
      <c r="A493" s="35"/>
      <c r="B493" s="36"/>
      <c r="C493" s="36"/>
      <c r="D493" s="37"/>
      <c r="E493" s="36"/>
      <c r="F493" s="38"/>
      <c r="G493" s="96" t="s">
        <v>883</v>
      </c>
      <c r="H493" s="98">
        <f>SUM(H492)</f>
        <v>21004</v>
      </c>
    </row>
    <row r="494" spans="1:8" s="10" customFormat="1" ht="20.25" x14ac:dyDescent="0.3">
      <c r="A494" s="35"/>
      <c r="B494" s="36"/>
      <c r="C494" s="36"/>
      <c r="D494" s="37"/>
      <c r="E494" s="36"/>
      <c r="F494" s="38"/>
      <c r="G494" s="60" t="s">
        <v>1238</v>
      </c>
      <c r="H494" s="61">
        <f>SUM(H493)</f>
        <v>21004</v>
      </c>
    </row>
    <row r="495" spans="1:8" s="5" customFormat="1" ht="20.25" x14ac:dyDescent="0.3">
      <c r="A495" s="35">
        <v>1000057389</v>
      </c>
      <c r="B495" s="36">
        <v>572</v>
      </c>
      <c r="C495" s="36" t="s">
        <v>1239</v>
      </c>
      <c r="D495" s="37">
        <v>44805</v>
      </c>
      <c r="E495" s="36">
        <v>239301</v>
      </c>
      <c r="F495" s="38" t="s">
        <v>1240</v>
      </c>
      <c r="G495" s="39" t="s">
        <v>781</v>
      </c>
      <c r="H495" s="41">
        <v>19552.599999999999</v>
      </c>
    </row>
    <row r="496" spans="1:8" ht="20.25" x14ac:dyDescent="0.3">
      <c r="A496" s="35"/>
      <c r="B496" s="36"/>
      <c r="C496" s="36"/>
      <c r="D496" s="37"/>
      <c r="E496" s="36"/>
      <c r="F496" s="38"/>
      <c r="G496" s="96" t="s">
        <v>883</v>
      </c>
      <c r="H496" s="98">
        <f>SUM(H495)</f>
        <v>19552.599999999999</v>
      </c>
    </row>
    <row r="497" spans="1:8" ht="20.25" x14ac:dyDescent="0.3">
      <c r="A497" s="35"/>
      <c r="B497" s="36"/>
      <c r="C497" s="36"/>
      <c r="D497" s="37"/>
      <c r="E497" s="36"/>
      <c r="F497" s="38"/>
      <c r="G497" s="60" t="s">
        <v>1241</v>
      </c>
      <c r="H497" s="61">
        <f>SUM(H496)</f>
        <v>19552.599999999999</v>
      </c>
    </row>
    <row r="498" spans="1:8" ht="20.25" x14ac:dyDescent="0.3">
      <c r="A498" s="35">
        <v>1000055655</v>
      </c>
      <c r="B498" s="36">
        <v>304</v>
      </c>
      <c r="C498" s="36" t="s">
        <v>1242</v>
      </c>
      <c r="D498" s="37">
        <v>44543</v>
      </c>
      <c r="E498" s="36">
        <v>235501</v>
      </c>
      <c r="F498" s="38">
        <v>130023417</v>
      </c>
      <c r="G498" s="39" t="s">
        <v>138</v>
      </c>
      <c r="H498" s="41">
        <v>11381</v>
      </c>
    </row>
    <row r="499" spans="1:8" s="5" customFormat="1" ht="20.25" x14ac:dyDescent="0.3">
      <c r="A499" s="35"/>
      <c r="B499" s="36"/>
      <c r="C499" s="36"/>
      <c r="D499" s="37"/>
      <c r="E499" s="36"/>
      <c r="F499" s="38"/>
      <c r="G499" s="96" t="s">
        <v>996</v>
      </c>
      <c r="H499" s="97">
        <f>SUM(H498:H498)</f>
        <v>11381</v>
      </c>
    </row>
    <row r="500" spans="1:8" s="5" customFormat="1" ht="20.25" x14ac:dyDescent="0.3">
      <c r="A500" s="35">
        <v>1000056974</v>
      </c>
      <c r="B500" s="36">
        <v>335</v>
      </c>
      <c r="C500" s="36" t="s">
        <v>1243</v>
      </c>
      <c r="D500" s="37">
        <v>44736</v>
      </c>
      <c r="E500" s="36">
        <v>231101</v>
      </c>
      <c r="F500" s="38">
        <v>130023417</v>
      </c>
      <c r="G500" s="39" t="s">
        <v>138</v>
      </c>
      <c r="H500" s="55">
        <v>114483.6</v>
      </c>
    </row>
    <row r="501" spans="1:8" s="5" customFormat="1" ht="21" x14ac:dyDescent="0.35">
      <c r="A501" s="35"/>
      <c r="B501" s="36"/>
      <c r="C501" s="62"/>
      <c r="D501" s="37"/>
      <c r="E501" s="36"/>
      <c r="F501" s="38"/>
      <c r="G501" s="96" t="s">
        <v>916</v>
      </c>
      <c r="H501" s="97">
        <f>SUM(H500:H500)</f>
        <v>114483.6</v>
      </c>
    </row>
    <row r="502" spans="1:8" s="5" customFormat="1" ht="20.25" x14ac:dyDescent="0.3">
      <c r="A502" s="35">
        <v>1000057029</v>
      </c>
      <c r="B502" s="36">
        <v>336</v>
      </c>
      <c r="C502" s="36" t="s">
        <v>1244</v>
      </c>
      <c r="D502" s="37" t="s">
        <v>1245</v>
      </c>
      <c r="E502" s="36">
        <v>235501</v>
      </c>
      <c r="F502" s="38">
        <v>130023417</v>
      </c>
      <c r="G502" s="39" t="s">
        <v>138</v>
      </c>
      <c r="H502" s="55">
        <v>158922.4</v>
      </c>
    </row>
    <row r="503" spans="1:8" s="5" customFormat="1" ht="20.25" x14ac:dyDescent="0.3">
      <c r="A503" s="35">
        <v>1000057075</v>
      </c>
      <c r="B503" s="36">
        <v>339</v>
      </c>
      <c r="C503" s="36" t="s">
        <v>1246</v>
      </c>
      <c r="D503" s="37">
        <v>44756</v>
      </c>
      <c r="E503" s="36">
        <v>235501</v>
      </c>
      <c r="F503" s="38">
        <v>130023417</v>
      </c>
      <c r="G503" s="39" t="s">
        <v>138</v>
      </c>
      <c r="H503" s="55">
        <v>164088.07999999999</v>
      </c>
    </row>
    <row r="504" spans="1:8" s="5" customFormat="1" ht="21" x14ac:dyDescent="0.35">
      <c r="A504" s="35"/>
      <c r="B504" s="36"/>
      <c r="C504" s="62"/>
      <c r="D504" s="62"/>
      <c r="E504" s="36"/>
      <c r="F504" s="38"/>
      <c r="G504" s="96" t="s">
        <v>860</v>
      </c>
      <c r="H504" s="97">
        <f>SUM(H502:H503)</f>
        <v>323010.48</v>
      </c>
    </row>
    <row r="505" spans="1:8" s="5" customFormat="1" ht="20.25" x14ac:dyDescent="0.3">
      <c r="A505" s="35">
        <v>1000057222</v>
      </c>
      <c r="B505" s="36">
        <v>342</v>
      </c>
      <c r="C505" s="36" t="s">
        <v>1247</v>
      </c>
      <c r="D505" s="37">
        <v>44781</v>
      </c>
      <c r="E505" s="36">
        <v>235501</v>
      </c>
      <c r="F505" s="38">
        <v>130023417</v>
      </c>
      <c r="G505" s="39" t="s">
        <v>138</v>
      </c>
      <c r="H505" s="55">
        <v>161911.66</v>
      </c>
    </row>
    <row r="506" spans="1:8" ht="20.25" x14ac:dyDescent="0.3">
      <c r="A506" s="35">
        <v>1000057221</v>
      </c>
      <c r="B506" s="36">
        <v>343</v>
      </c>
      <c r="C506" s="36" t="s">
        <v>1248</v>
      </c>
      <c r="D506" s="37">
        <v>44783</v>
      </c>
      <c r="E506" s="36">
        <v>235501</v>
      </c>
      <c r="F506" s="38">
        <v>130023417</v>
      </c>
      <c r="G506" s="39" t="s">
        <v>138</v>
      </c>
      <c r="H506" s="55">
        <v>159454.76</v>
      </c>
    </row>
    <row r="507" spans="1:8" s="5" customFormat="1" ht="20.25" x14ac:dyDescent="0.3">
      <c r="A507" s="35">
        <v>1000057220</v>
      </c>
      <c r="B507" s="36">
        <v>344</v>
      </c>
      <c r="C507" s="36" t="s">
        <v>1208</v>
      </c>
      <c r="D507" s="37">
        <v>44783</v>
      </c>
      <c r="E507" s="36">
        <v>235501</v>
      </c>
      <c r="F507" s="38">
        <v>130023417</v>
      </c>
      <c r="G507" s="39" t="s">
        <v>138</v>
      </c>
      <c r="H507" s="55">
        <v>50850</v>
      </c>
    </row>
    <row r="508" spans="1:8" ht="20.25" x14ac:dyDescent="0.3">
      <c r="A508" s="35">
        <v>1000057229</v>
      </c>
      <c r="B508" s="36">
        <v>341</v>
      </c>
      <c r="C508" s="36" t="s">
        <v>1249</v>
      </c>
      <c r="D508" s="37">
        <v>44777</v>
      </c>
      <c r="E508" s="36">
        <v>235501</v>
      </c>
      <c r="F508" s="38">
        <v>130023417</v>
      </c>
      <c r="G508" s="39" t="s">
        <v>138</v>
      </c>
      <c r="H508" s="55">
        <v>95568.2</v>
      </c>
    </row>
    <row r="509" spans="1:8" s="5" customFormat="1" ht="20.25" x14ac:dyDescent="0.3">
      <c r="A509" s="35">
        <v>1000057261</v>
      </c>
      <c r="B509" s="36">
        <v>340</v>
      </c>
      <c r="C509" s="36" t="s">
        <v>1250</v>
      </c>
      <c r="D509" s="37">
        <v>44774</v>
      </c>
      <c r="E509" s="36">
        <v>235501</v>
      </c>
      <c r="F509" s="38">
        <v>130023417</v>
      </c>
      <c r="G509" s="39" t="s">
        <v>138</v>
      </c>
      <c r="H509" s="55">
        <v>163713.20000000001</v>
      </c>
    </row>
    <row r="510" spans="1:8" ht="21" x14ac:dyDescent="0.35">
      <c r="A510" s="35"/>
      <c r="B510" s="36"/>
      <c r="C510" s="62"/>
      <c r="D510" s="62"/>
      <c r="E510" s="36"/>
      <c r="F510" s="38"/>
      <c r="G510" s="96" t="s">
        <v>872</v>
      </c>
      <c r="H510" s="97">
        <f>SUM(H505:H509)</f>
        <v>631497.82000000007</v>
      </c>
    </row>
    <row r="511" spans="1:8" s="5" customFormat="1" ht="20.25" x14ac:dyDescent="0.3">
      <c r="A511" s="35">
        <v>1000057464</v>
      </c>
      <c r="B511" s="36">
        <v>345</v>
      </c>
      <c r="C511" s="36" t="s">
        <v>1251</v>
      </c>
      <c r="D511" s="37">
        <v>44811</v>
      </c>
      <c r="E511" s="36">
        <v>235501</v>
      </c>
      <c r="F511" s="38">
        <v>130023417</v>
      </c>
      <c r="G511" s="39" t="s">
        <v>138</v>
      </c>
      <c r="H511" s="55">
        <v>90423.4</v>
      </c>
    </row>
    <row r="512" spans="1:8" s="5" customFormat="1" ht="20.25" x14ac:dyDescent="0.3">
      <c r="A512" s="35">
        <v>1000057463</v>
      </c>
      <c r="B512" s="36">
        <v>346</v>
      </c>
      <c r="C512" s="36" t="s">
        <v>1252</v>
      </c>
      <c r="D512" s="37">
        <v>44813</v>
      </c>
      <c r="E512" s="36">
        <v>235501</v>
      </c>
      <c r="F512" s="38">
        <v>130023417</v>
      </c>
      <c r="G512" s="39" t="s">
        <v>138</v>
      </c>
      <c r="H512" s="55">
        <v>148200</v>
      </c>
    </row>
    <row r="513" spans="1:8" s="5" customFormat="1" ht="20.25" x14ac:dyDescent="0.3">
      <c r="A513" s="35">
        <v>1000057461</v>
      </c>
      <c r="B513" s="36">
        <v>347</v>
      </c>
      <c r="C513" s="36" t="s">
        <v>1253</v>
      </c>
      <c r="D513" s="37">
        <v>44817</v>
      </c>
      <c r="E513" s="36">
        <v>235501</v>
      </c>
      <c r="F513" s="38">
        <v>130023417</v>
      </c>
      <c r="G513" s="39" t="s">
        <v>138</v>
      </c>
      <c r="H513" s="55">
        <v>163279.28</v>
      </c>
    </row>
    <row r="514" spans="1:8" s="5" customFormat="1" ht="20.25" x14ac:dyDescent="0.3">
      <c r="A514" s="35">
        <v>1000057462</v>
      </c>
      <c r="B514" s="36">
        <v>348</v>
      </c>
      <c r="C514" s="36" t="s">
        <v>1254</v>
      </c>
      <c r="D514" s="37">
        <v>44819</v>
      </c>
      <c r="E514" s="36">
        <v>235501</v>
      </c>
      <c r="F514" s="38">
        <v>130023417</v>
      </c>
      <c r="G514" s="39" t="s">
        <v>138</v>
      </c>
      <c r="H514" s="55">
        <v>162158</v>
      </c>
    </row>
    <row r="515" spans="1:8" s="5" customFormat="1" ht="21" x14ac:dyDescent="0.35">
      <c r="A515" s="35"/>
      <c r="B515" s="36"/>
      <c r="C515" s="62"/>
      <c r="D515" s="62"/>
      <c r="E515" s="36"/>
      <c r="F515" s="38"/>
      <c r="G515" s="96" t="s">
        <v>1255</v>
      </c>
      <c r="H515" s="97">
        <f>SUM(H511:H514)</f>
        <v>564060.67999999993</v>
      </c>
    </row>
    <row r="516" spans="1:8" s="5" customFormat="1" ht="20.25" x14ac:dyDescent="0.3">
      <c r="A516" s="35"/>
      <c r="B516" s="36"/>
      <c r="C516" s="36"/>
      <c r="D516" s="37"/>
      <c r="E516" s="36"/>
      <c r="F516" s="38"/>
      <c r="G516" s="47" t="s">
        <v>1256</v>
      </c>
      <c r="H516" s="43">
        <f>SUM(H515,H510,H504,H501,H499)</f>
        <v>1644433.58</v>
      </c>
    </row>
    <row r="517" spans="1:8" s="5" customFormat="1" ht="20.25" x14ac:dyDescent="0.3">
      <c r="A517" s="49">
        <v>1000053810</v>
      </c>
      <c r="B517" s="50">
        <v>272</v>
      </c>
      <c r="C517" s="50" t="s">
        <v>1257</v>
      </c>
      <c r="D517" s="51">
        <v>44333</v>
      </c>
      <c r="E517" s="50">
        <v>233301</v>
      </c>
      <c r="F517" s="52">
        <v>130911096</v>
      </c>
      <c r="G517" s="53" t="s">
        <v>142</v>
      </c>
      <c r="H517" s="54">
        <v>9322</v>
      </c>
    </row>
    <row r="518" spans="1:8" s="5" customFormat="1" ht="20.25" x14ac:dyDescent="0.3">
      <c r="A518" s="49"/>
      <c r="B518" s="50"/>
      <c r="C518" s="50"/>
      <c r="D518" s="51"/>
      <c r="E518" s="50"/>
      <c r="F518" s="52"/>
      <c r="G518" s="96" t="s">
        <v>1258</v>
      </c>
      <c r="H518" s="97">
        <f>SUM(H517)</f>
        <v>9322</v>
      </c>
    </row>
    <row r="519" spans="1:8" s="5" customFormat="1" ht="20.25" x14ac:dyDescent="0.3">
      <c r="A519" s="49">
        <v>1000053796</v>
      </c>
      <c r="B519" s="50">
        <v>275</v>
      </c>
      <c r="C519" s="50" t="s">
        <v>1259</v>
      </c>
      <c r="D519" s="51">
        <v>44344</v>
      </c>
      <c r="E519" s="50">
        <v>233401</v>
      </c>
      <c r="F519" s="52">
        <v>130911096</v>
      </c>
      <c r="G519" s="53" t="s">
        <v>142</v>
      </c>
      <c r="H519" s="54">
        <v>69148</v>
      </c>
    </row>
    <row r="520" spans="1:8" s="5" customFormat="1" ht="20.25" x14ac:dyDescent="0.3">
      <c r="A520" s="49">
        <v>1000053735</v>
      </c>
      <c r="B520" s="50">
        <v>274</v>
      </c>
      <c r="C520" s="50" t="s">
        <v>1260</v>
      </c>
      <c r="D520" s="51">
        <v>44344</v>
      </c>
      <c r="E520" s="50">
        <v>233101</v>
      </c>
      <c r="F520" s="52">
        <v>130911096</v>
      </c>
      <c r="G520" s="53" t="s">
        <v>142</v>
      </c>
      <c r="H520" s="54">
        <v>117764</v>
      </c>
    </row>
    <row r="521" spans="1:8" s="5" customFormat="1" ht="20.25" x14ac:dyDescent="0.3">
      <c r="A521" s="49">
        <v>1000053811</v>
      </c>
      <c r="B521" s="50">
        <v>276</v>
      </c>
      <c r="C521" s="50" t="s">
        <v>1261</v>
      </c>
      <c r="D521" s="51">
        <v>44368</v>
      </c>
      <c r="E521" s="50">
        <v>233301</v>
      </c>
      <c r="F521" s="52">
        <v>130911096</v>
      </c>
      <c r="G521" s="53" t="s">
        <v>142</v>
      </c>
      <c r="H521" s="54">
        <v>32568</v>
      </c>
    </row>
    <row r="522" spans="1:8" s="5" customFormat="1" ht="20.25" x14ac:dyDescent="0.3">
      <c r="A522" s="35"/>
      <c r="B522" s="36"/>
      <c r="C522" s="36"/>
      <c r="D522" s="37"/>
      <c r="E522" s="36"/>
      <c r="F522" s="38"/>
      <c r="G522" s="96" t="s">
        <v>990</v>
      </c>
      <c r="H522" s="97">
        <f>SUM(H519:H521)</f>
        <v>219480</v>
      </c>
    </row>
    <row r="523" spans="1:8" s="5" customFormat="1" ht="20.25" x14ac:dyDescent="0.3">
      <c r="A523" s="35">
        <v>1000054154</v>
      </c>
      <c r="B523" s="36">
        <v>279</v>
      </c>
      <c r="C523" s="36" t="s">
        <v>1262</v>
      </c>
      <c r="D523" s="37">
        <v>44404</v>
      </c>
      <c r="E523" s="36">
        <v>233301</v>
      </c>
      <c r="F523" s="38">
        <v>130911096</v>
      </c>
      <c r="G523" s="39" t="s">
        <v>142</v>
      </c>
      <c r="H523" s="41">
        <v>23364</v>
      </c>
    </row>
    <row r="524" spans="1:8" s="5" customFormat="1" ht="20.25" x14ac:dyDescent="0.3">
      <c r="A524" s="35">
        <v>1000054185</v>
      </c>
      <c r="B524" s="36">
        <v>278</v>
      </c>
      <c r="C524" s="36" t="s">
        <v>1263</v>
      </c>
      <c r="D524" s="37">
        <v>44404</v>
      </c>
      <c r="E524" s="36">
        <v>233401</v>
      </c>
      <c r="F524" s="38">
        <v>130911096</v>
      </c>
      <c r="G524" s="39" t="s">
        <v>142</v>
      </c>
      <c r="H524" s="41">
        <v>120124</v>
      </c>
    </row>
    <row r="525" spans="1:8" s="5" customFormat="1" ht="20.25" x14ac:dyDescent="0.3">
      <c r="A525" s="35">
        <v>1000054495</v>
      </c>
      <c r="B525" s="36">
        <v>281</v>
      </c>
      <c r="C525" s="36" t="s">
        <v>1264</v>
      </c>
      <c r="D525" s="37">
        <v>44466</v>
      </c>
      <c r="E525" s="36">
        <v>233401</v>
      </c>
      <c r="F525" s="38">
        <v>130911096</v>
      </c>
      <c r="G525" s="39" t="s">
        <v>142</v>
      </c>
      <c r="H525" s="41">
        <v>83190</v>
      </c>
    </row>
    <row r="526" spans="1:8" s="5" customFormat="1" ht="20.25" x14ac:dyDescent="0.3">
      <c r="A526" s="35"/>
      <c r="B526" s="36"/>
      <c r="C526" s="36"/>
      <c r="D526" s="37"/>
      <c r="E526" s="36"/>
      <c r="F526" s="38"/>
      <c r="G526" s="96" t="s">
        <v>1145</v>
      </c>
      <c r="H526" s="97">
        <f>SUM(H523:H525)</f>
        <v>226678</v>
      </c>
    </row>
    <row r="527" spans="1:8" s="5" customFormat="1" ht="20.25" x14ac:dyDescent="0.3">
      <c r="A527" s="35">
        <v>1000055004</v>
      </c>
      <c r="B527" s="36">
        <v>287</v>
      </c>
      <c r="C527" s="36" t="s">
        <v>1265</v>
      </c>
      <c r="D527" s="37">
        <v>44495</v>
      </c>
      <c r="E527" s="36">
        <v>233201</v>
      </c>
      <c r="F527" s="38">
        <v>130911096</v>
      </c>
      <c r="G527" s="39" t="s">
        <v>142</v>
      </c>
      <c r="H527" s="41">
        <v>49560</v>
      </c>
    </row>
    <row r="528" spans="1:8" s="5" customFormat="1" ht="20.25" x14ac:dyDescent="0.3">
      <c r="A528" s="35"/>
      <c r="B528" s="36"/>
      <c r="C528" s="36"/>
      <c r="D528" s="37"/>
      <c r="E528" s="36"/>
      <c r="F528" s="38"/>
      <c r="G528" s="96" t="s">
        <v>931</v>
      </c>
      <c r="H528" s="97">
        <f>SUM(H527)</f>
        <v>49560</v>
      </c>
    </row>
    <row r="529" spans="1:8" s="5" customFormat="1" ht="20.25" x14ac:dyDescent="0.3">
      <c r="A529" s="35"/>
      <c r="B529" s="36"/>
      <c r="C529" s="36"/>
      <c r="D529" s="37"/>
      <c r="E529" s="36"/>
      <c r="F529" s="38"/>
      <c r="G529" s="47" t="s">
        <v>1266</v>
      </c>
      <c r="H529" s="43">
        <f>SUM(H528,H526,H522,H518)</f>
        <v>505040</v>
      </c>
    </row>
    <row r="530" spans="1:8" s="5" customFormat="1" ht="20.25" x14ac:dyDescent="0.3">
      <c r="A530" s="35">
        <v>1000051163</v>
      </c>
      <c r="B530" s="36">
        <v>227</v>
      </c>
      <c r="C530" s="36" t="s">
        <v>1267</v>
      </c>
      <c r="D530" s="37">
        <v>43935</v>
      </c>
      <c r="E530" s="36">
        <v>239301</v>
      </c>
      <c r="F530" s="38">
        <v>130796238</v>
      </c>
      <c r="G530" s="39" t="s">
        <v>149</v>
      </c>
      <c r="H530" s="41">
        <v>185100</v>
      </c>
    </row>
    <row r="531" spans="1:8" s="5" customFormat="1" ht="20.25" x14ac:dyDescent="0.3">
      <c r="A531" s="35"/>
      <c r="B531" s="36"/>
      <c r="C531" s="36"/>
      <c r="D531" s="37"/>
      <c r="E531" s="36"/>
      <c r="F531" s="38"/>
      <c r="G531" s="96" t="s">
        <v>1028</v>
      </c>
      <c r="H531" s="97">
        <f>SUM(H530:H530)</f>
        <v>185100</v>
      </c>
    </row>
    <row r="532" spans="1:8" s="5" customFormat="1" ht="20.25" x14ac:dyDescent="0.3">
      <c r="A532" s="35">
        <v>1000053323</v>
      </c>
      <c r="B532" s="36">
        <v>344</v>
      </c>
      <c r="C532" s="36" t="s">
        <v>1072</v>
      </c>
      <c r="D532" s="37">
        <v>44273</v>
      </c>
      <c r="E532" s="36">
        <v>239301</v>
      </c>
      <c r="F532" s="38">
        <v>130796238</v>
      </c>
      <c r="G532" s="39" t="s">
        <v>149</v>
      </c>
      <c r="H532" s="41">
        <v>128500</v>
      </c>
    </row>
    <row r="533" spans="1:8" s="5" customFormat="1" ht="20.25" x14ac:dyDescent="0.3">
      <c r="A533" s="35">
        <v>1000053324</v>
      </c>
      <c r="B533" s="36">
        <v>345</v>
      </c>
      <c r="C533" s="36" t="s">
        <v>1074</v>
      </c>
      <c r="D533" s="37">
        <v>44277</v>
      </c>
      <c r="E533" s="36">
        <v>239301</v>
      </c>
      <c r="F533" s="38">
        <v>130796238</v>
      </c>
      <c r="G533" s="39" t="s">
        <v>149</v>
      </c>
      <c r="H533" s="41">
        <v>125970</v>
      </c>
    </row>
    <row r="534" spans="1:8" s="5" customFormat="1" ht="20.25" x14ac:dyDescent="0.3">
      <c r="A534" s="35"/>
      <c r="B534" s="36"/>
      <c r="C534" s="36"/>
      <c r="D534" s="37"/>
      <c r="E534" s="36"/>
      <c r="F534" s="38"/>
      <c r="G534" s="96" t="s">
        <v>1268</v>
      </c>
      <c r="H534" s="97">
        <f>SUM(H532:H533)</f>
        <v>254470</v>
      </c>
    </row>
    <row r="535" spans="1:8" s="5" customFormat="1" ht="20.25" x14ac:dyDescent="0.3">
      <c r="A535" s="35">
        <v>1000053869</v>
      </c>
      <c r="B535" s="36">
        <v>411</v>
      </c>
      <c r="C535" s="36" t="s">
        <v>915</v>
      </c>
      <c r="D535" s="37">
        <v>44341</v>
      </c>
      <c r="E535" s="36">
        <v>239301</v>
      </c>
      <c r="F535" s="38">
        <v>130796238</v>
      </c>
      <c r="G535" s="39" t="s">
        <v>149</v>
      </c>
      <c r="H535" s="41">
        <v>5850</v>
      </c>
    </row>
    <row r="536" spans="1:8" s="5" customFormat="1" ht="20.25" x14ac:dyDescent="0.3">
      <c r="A536" s="35"/>
      <c r="B536" s="36"/>
      <c r="C536" s="36"/>
      <c r="D536" s="37"/>
      <c r="E536" s="36"/>
      <c r="F536" s="38"/>
      <c r="G536" s="96" t="s">
        <v>1258</v>
      </c>
      <c r="H536" s="97">
        <f>SUM(H535:H535)</f>
        <v>5850</v>
      </c>
    </row>
    <row r="537" spans="1:8" s="5" customFormat="1" ht="20.25" x14ac:dyDescent="0.3">
      <c r="A537" s="35">
        <v>1000054619</v>
      </c>
      <c r="B537" s="36">
        <v>551</v>
      </c>
      <c r="C537" s="36" t="s">
        <v>920</v>
      </c>
      <c r="D537" s="37">
        <v>44432</v>
      </c>
      <c r="E537" s="36">
        <v>239301</v>
      </c>
      <c r="F537" s="38">
        <v>130796238</v>
      </c>
      <c r="G537" s="39" t="s">
        <v>149</v>
      </c>
      <c r="H537" s="41">
        <v>54800</v>
      </c>
    </row>
    <row r="538" spans="1:8" s="5" customFormat="1" ht="20.25" x14ac:dyDescent="0.3">
      <c r="A538" s="35">
        <v>1000054765</v>
      </c>
      <c r="B538" s="36">
        <v>591</v>
      </c>
      <c r="C538" s="36" t="s">
        <v>919</v>
      </c>
      <c r="D538" s="37">
        <v>44448</v>
      </c>
      <c r="E538" s="36">
        <v>239301</v>
      </c>
      <c r="F538" s="38">
        <v>130796238</v>
      </c>
      <c r="G538" s="39" t="s">
        <v>149</v>
      </c>
      <c r="H538" s="41">
        <v>54800</v>
      </c>
    </row>
    <row r="539" spans="1:8" s="5" customFormat="1" ht="20.25" x14ac:dyDescent="0.3">
      <c r="A539" s="35">
        <v>1000054845</v>
      </c>
      <c r="B539" s="36">
        <v>610</v>
      </c>
      <c r="C539" s="36" t="s">
        <v>1086</v>
      </c>
      <c r="D539" s="37">
        <v>44459</v>
      </c>
      <c r="E539" s="36">
        <v>239301</v>
      </c>
      <c r="F539" s="38" t="s">
        <v>1269</v>
      </c>
      <c r="G539" s="39" t="s">
        <v>149</v>
      </c>
      <c r="H539" s="41">
        <v>68500</v>
      </c>
    </row>
    <row r="540" spans="1:8" s="5" customFormat="1" ht="20.25" x14ac:dyDescent="0.3">
      <c r="A540" s="35">
        <v>1000054882</v>
      </c>
      <c r="B540" s="36">
        <v>617</v>
      </c>
      <c r="C540" s="36" t="s">
        <v>1076</v>
      </c>
      <c r="D540" s="37">
        <v>44461</v>
      </c>
      <c r="E540" s="36">
        <v>239301</v>
      </c>
      <c r="F540" s="38" t="s">
        <v>1269</v>
      </c>
      <c r="G540" s="39" t="s">
        <v>149</v>
      </c>
      <c r="H540" s="41">
        <v>95900</v>
      </c>
    </row>
    <row r="541" spans="1:8" s="5" customFormat="1" ht="20.25" x14ac:dyDescent="0.3">
      <c r="A541" s="35"/>
      <c r="B541" s="36"/>
      <c r="C541" s="36"/>
      <c r="D541" s="37"/>
      <c r="E541" s="36"/>
      <c r="F541" s="38"/>
      <c r="G541" s="96" t="s">
        <v>925</v>
      </c>
      <c r="H541" s="97">
        <f>SUM(H537:H540)</f>
        <v>274000</v>
      </c>
    </row>
    <row r="542" spans="1:8" s="5" customFormat="1" ht="20.25" x14ac:dyDescent="0.3">
      <c r="A542" s="35">
        <v>1000055357</v>
      </c>
      <c r="B542" s="36">
        <v>640</v>
      </c>
      <c r="C542" s="36" t="s">
        <v>1079</v>
      </c>
      <c r="D542" s="37">
        <v>44469</v>
      </c>
      <c r="E542" s="36">
        <v>239301</v>
      </c>
      <c r="F542" s="38"/>
      <c r="G542" s="39" t="s">
        <v>149</v>
      </c>
      <c r="H542" s="41">
        <v>86000</v>
      </c>
    </row>
    <row r="543" spans="1:8" s="5" customFormat="1" ht="20.25" x14ac:dyDescent="0.3">
      <c r="A543" s="35"/>
      <c r="B543" s="36"/>
      <c r="C543" s="36"/>
      <c r="D543" s="37"/>
      <c r="E543" s="36"/>
      <c r="F543" s="38"/>
      <c r="G543" s="96" t="s">
        <v>931</v>
      </c>
      <c r="H543" s="97">
        <f>SUM(H542)</f>
        <v>86000</v>
      </c>
    </row>
    <row r="544" spans="1:8" s="5" customFormat="1" ht="20.25" x14ac:dyDescent="0.3">
      <c r="A544" s="35">
        <v>1000054866</v>
      </c>
      <c r="B544" s="36">
        <v>628</v>
      </c>
      <c r="C544" s="36" t="s">
        <v>1077</v>
      </c>
      <c r="D544" s="37">
        <v>44491</v>
      </c>
      <c r="E544" s="36">
        <v>239301</v>
      </c>
      <c r="F544" s="38" t="s">
        <v>1269</v>
      </c>
      <c r="G544" s="39" t="s">
        <v>149</v>
      </c>
      <c r="H544" s="41">
        <v>95900</v>
      </c>
    </row>
    <row r="545" spans="1:8" s="5" customFormat="1" ht="20.25" x14ac:dyDescent="0.3">
      <c r="A545" s="35"/>
      <c r="B545" s="36"/>
      <c r="C545" s="36"/>
      <c r="D545" s="37"/>
      <c r="E545" s="36"/>
      <c r="F545" s="38"/>
      <c r="G545" s="96" t="s">
        <v>938</v>
      </c>
      <c r="H545" s="97">
        <f>SUM(H544)</f>
        <v>95900</v>
      </c>
    </row>
    <row r="546" spans="1:8" s="5" customFormat="1" ht="20.25" x14ac:dyDescent="0.3">
      <c r="A546" s="35"/>
      <c r="B546" s="36"/>
      <c r="C546" s="36"/>
      <c r="D546" s="37"/>
      <c r="E546" s="36"/>
      <c r="F546" s="38"/>
      <c r="G546" s="45" t="s">
        <v>1270</v>
      </c>
      <c r="H546" s="43">
        <f>SUM(H545,H543,H541,H536,H534,H531)</f>
        <v>901320</v>
      </c>
    </row>
    <row r="547" spans="1:8" s="5" customFormat="1" ht="20.25" x14ac:dyDescent="0.3">
      <c r="A547" s="35">
        <v>1000051455</v>
      </c>
      <c r="B547" s="36">
        <v>41</v>
      </c>
      <c r="C547" s="36"/>
      <c r="D547" s="37">
        <v>43990</v>
      </c>
      <c r="E547" s="36">
        <v>239601</v>
      </c>
      <c r="F547" s="38" t="s">
        <v>1271</v>
      </c>
      <c r="G547" s="48" t="s">
        <v>156</v>
      </c>
      <c r="H547" s="41">
        <v>42480</v>
      </c>
    </row>
    <row r="548" spans="1:8" s="5" customFormat="1" ht="20.25" x14ac:dyDescent="0.3">
      <c r="A548" s="35">
        <v>1000051502</v>
      </c>
      <c r="B548" s="36">
        <v>42</v>
      </c>
      <c r="C548" s="36" t="s">
        <v>1126</v>
      </c>
      <c r="D548" s="37">
        <v>43998</v>
      </c>
      <c r="E548" s="36">
        <v>239601</v>
      </c>
      <c r="F548" s="38" t="s">
        <v>1271</v>
      </c>
      <c r="G548" s="48" t="s">
        <v>156</v>
      </c>
      <c r="H548" s="41">
        <v>147500</v>
      </c>
    </row>
    <row r="549" spans="1:8" ht="20.25" x14ac:dyDescent="0.3">
      <c r="A549" s="35">
        <v>1000051557</v>
      </c>
      <c r="B549" s="36">
        <v>43</v>
      </c>
      <c r="C549" s="36" t="s">
        <v>1272</v>
      </c>
      <c r="D549" s="37">
        <v>44005</v>
      </c>
      <c r="E549" s="36">
        <v>239601</v>
      </c>
      <c r="F549" s="38" t="s">
        <v>1271</v>
      </c>
      <c r="G549" s="48" t="s">
        <v>156</v>
      </c>
      <c r="H549" s="41">
        <v>147500</v>
      </c>
    </row>
    <row r="550" spans="1:8" s="5" customFormat="1" ht="20.25" x14ac:dyDescent="0.3">
      <c r="A550" s="35"/>
      <c r="B550" s="36"/>
      <c r="C550" s="36"/>
      <c r="D550" s="37"/>
      <c r="E550" s="36"/>
      <c r="F550" s="38"/>
      <c r="G550" s="96" t="s">
        <v>1033</v>
      </c>
      <c r="H550" s="97">
        <f>SUM(H547:H549)</f>
        <v>337480</v>
      </c>
    </row>
    <row r="551" spans="1:8" s="5" customFormat="1" ht="20.25" x14ac:dyDescent="0.3">
      <c r="A551" s="35"/>
      <c r="B551" s="36"/>
      <c r="C551" s="36"/>
      <c r="D551" s="37"/>
      <c r="E551" s="36"/>
      <c r="F551" s="38"/>
      <c r="G551" s="45" t="s">
        <v>1273</v>
      </c>
      <c r="H551" s="43">
        <f>SUM(H550)</f>
        <v>337480</v>
      </c>
    </row>
    <row r="552" spans="1:8" s="5" customFormat="1" ht="20.25" x14ac:dyDescent="0.3">
      <c r="A552" s="35">
        <v>1000055098</v>
      </c>
      <c r="B552" s="36">
        <v>2119</v>
      </c>
      <c r="C552" s="36" t="s">
        <v>1244</v>
      </c>
      <c r="D552" s="37">
        <v>44488</v>
      </c>
      <c r="E552" s="36">
        <v>239301</v>
      </c>
      <c r="F552" s="38" t="s">
        <v>1274</v>
      </c>
      <c r="G552" s="39" t="s">
        <v>159</v>
      </c>
      <c r="H552" s="41">
        <v>86000</v>
      </c>
    </row>
    <row r="553" spans="1:8" s="5" customFormat="1" ht="20.25" x14ac:dyDescent="0.3">
      <c r="A553" s="35"/>
      <c r="B553" s="36"/>
      <c r="C553" s="36"/>
      <c r="D553" s="37"/>
      <c r="E553" s="36"/>
      <c r="F553" s="38"/>
      <c r="G553" s="96" t="s">
        <v>928</v>
      </c>
      <c r="H553" s="97">
        <f>SUM(H552:H552)</f>
        <v>86000</v>
      </c>
    </row>
    <row r="554" spans="1:8" s="5" customFormat="1" ht="20.25" x14ac:dyDescent="0.3">
      <c r="A554" s="35">
        <v>1000055352</v>
      </c>
      <c r="B554" s="36">
        <v>2191</v>
      </c>
      <c r="C554" s="36" t="s">
        <v>1208</v>
      </c>
      <c r="D554" s="37">
        <v>44518</v>
      </c>
      <c r="E554" s="36">
        <v>233201</v>
      </c>
      <c r="F554" s="38" t="s">
        <v>1274</v>
      </c>
      <c r="G554" s="39" t="s">
        <v>159</v>
      </c>
      <c r="H554" s="41">
        <v>64900</v>
      </c>
    </row>
    <row r="555" spans="1:8" s="5" customFormat="1" ht="20.25" x14ac:dyDescent="0.3">
      <c r="A555" s="35"/>
      <c r="B555" s="36"/>
      <c r="C555" s="36"/>
      <c r="D555" s="37"/>
      <c r="E555" s="36"/>
      <c r="F555" s="38"/>
      <c r="G555" s="96" t="s">
        <v>931</v>
      </c>
      <c r="H555" s="97">
        <f>SUM(H554:H554)</f>
        <v>64900</v>
      </c>
    </row>
    <row r="556" spans="1:8" s="5" customFormat="1" ht="20.25" x14ac:dyDescent="0.3">
      <c r="A556" s="35">
        <v>1000056755</v>
      </c>
      <c r="B556" s="36">
        <v>2531</v>
      </c>
      <c r="C556" s="36" t="s">
        <v>1275</v>
      </c>
      <c r="D556" s="37">
        <v>44708</v>
      </c>
      <c r="E556" s="36">
        <v>237202</v>
      </c>
      <c r="F556" s="38" t="s">
        <v>1274</v>
      </c>
      <c r="G556" s="39" t="s">
        <v>159</v>
      </c>
      <c r="H556" s="41">
        <v>70800</v>
      </c>
    </row>
    <row r="557" spans="1:8" s="5" customFormat="1" ht="20.25" x14ac:dyDescent="0.3">
      <c r="A557" s="35">
        <v>1000056722</v>
      </c>
      <c r="B557" s="36">
        <v>2515</v>
      </c>
      <c r="C557" s="36" t="s">
        <v>1276</v>
      </c>
      <c r="D557" s="37">
        <v>44701</v>
      </c>
      <c r="E557" s="36">
        <v>237202</v>
      </c>
      <c r="F557" s="38" t="s">
        <v>1274</v>
      </c>
      <c r="G557" s="39" t="s">
        <v>159</v>
      </c>
      <c r="H557" s="41">
        <v>56640</v>
      </c>
    </row>
    <row r="558" spans="1:8" ht="20.25" x14ac:dyDescent="0.3">
      <c r="A558" s="35">
        <v>1000056941</v>
      </c>
      <c r="B558" s="36">
        <v>2574</v>
      </c>
      <c r="C558" s="36" t="s">
        <v>1277</v>
      </c>
      <c r="D558" s="37">
        <v>44734</v>
      </c>
      <c r="E558" s="36">
        <v>239301</v>
      </c>
      <c r="F558" s="38" t="s">
        <v>1274</v>
      </c>
      <c r="G558" s="39" t="s">
        <v>159</v>
      </c>
      <c r="H558" s="41">
        <v>54280</v>
      </c>
    </row>
    <row r="559" spans="1:8" ht="20.25" x14ac:dyDescent="0.3">
      <c r="A559" s="35"/>
      <c r="B559" s="36"/>
      <c r="C559" s="36"/>
      <c r="D559" s="37"/>
      <c r="E559" s="36"/>
      <c r="F559" s="38"/>
      <c r="G559" s="96" t="s">
        <v>916</v>
      </c>
      <c r="H559" s="97">
        <f>SUM(H556:H558)</f>
        <v>181720</v>
      </c>
    </row>
    <row r="560" spans="1:8" s="5" customFormat="1" ht="20.25" x14ac:dyDescent="0.3">
      <c r="A560" s="35">
        <v>1000057008</v>
      </c>
      <c r="B560" s="36">
        <v>2594</v>
      </c>
      <c r="C560" s="36" t="s">
        <v>1278</v>
      </c>
      <c r="D560" s="37">
        <v>44743</v>
      </c>
      <c r="E560" s="36">
        <v>233201</v>
      </c>
      <c r="F560" s="38" t="s">
        <v>1274</v>
      </c>
      <c r="G560" s="39" t="s">
        <v>159</v>
      </c>
      <c r="H560" s="41">
        <v>27753.599999999999</v>
      </c>
    </row>
    <row r="561" spans="1:8" s="5" customFormat="1" ht="20.25" x14ac:dyDescent="0.3">
      <c r="A561" s="35"/>
      <c r="B561" s="36"/>
      <c r="C561" s="36"/>
      <c r="D561" s="37"/>
      <c r="E561" s="36"/>
      <c r="F561" s="38"/>
      <c r="G561" s="96" t="s">
        <v>860</v>
      </c>
      <c r="H561" s="97">
        <f>SUM(H560)</f>
        <v>27753.599999999999</v>
      </c>
    </row>
    <row r="562" spans="1:8" s="5" customFormat="1" ht="20.25" x14ac:dyDescent="0.3">
      <c r="A562" s="35">
        <v>1000057184</v>
      </c>
      <c r="B562" s="36">
        <v>2645</v>
      </c>
      <c r="C562" s="36" t="s">
        <v>1279</v>
      </c>
      <c r="D562" s="37">
        <v>44771</v>
      </c>
      <c r="E562" s="36">
        <v>233201</v>
      </c>
      <c r="F562" s="38" t="s">
        <v>1274</v>
      </c>
      <c r="G562" s="39" t="s">
        <v>159</v>
      </c>
      <c r="H562" s="41">
        <v>29500</v>
      </c>
    </row>
    <row r="563" spans="1:8" ht="20.25" x14ac:dyDescent="0.3">
      <c r="A563" s="35"/>
      <c r="B563" s="36"/>
      <c r="C563" s="36"/>
      <c r="D563" s="37"/>
      <c r="E563" s="36"/>
      <c r="F563" s="38"/>
      <c r="G563" s="96" t="s">
        <v>872</v>
      </c>
      <c r="H563" s="97">
        <f>SUM(H562)</f>
        <v>29500</v>
      </c>
    </row>
    <row r="564" spans="1:8" s="5" customFormat="1" ht="20.25" x14ac:dyDescent="0.3">
      <c r="A564" s="35"/>
      <c r="B564" s="36"/>
      <c r="C564" s="36"/>
      <c r="D564" s="37"/>
      <c r="E564" s="36"/>
      <c r="F564" s="38"/>
      <c r="G564" s="63" t="s">
        <v>1280</v>
      </c>
      <c r="H564" s="43">
        <f>SUM(H563,H561,H559,H555,H553)</f>
        <v>389873.6</v>
      </c>
    </row>
    <row r="565" spans="1:8" s="5" customFormat="1" ht="20.25" x14ac:dyDescent="0.3">
      <c r="A565" s="35">
        <v>1000048935</v>
      </c>
      <c r="B565" s="36">
        <v>20689358</v>
      </c>
      <c r="C565" s="36" t="s">
        <v>1281</v>
      </c>
      <c r="D565" s="37">
        <v>43678</v>
      </c>
      <c r="E565" s="36">
        <v>234101</v>
      </c>
      <c r="F565" s="38"/>
      <c r="G565" s="39" t="s">
        <v>164</v>
      </c>
      <c r="H565" s="41">
        <v>4800</v>
      </c>
    </row>
    <row r="566" spans="1:8" s="5" customFormat="1" ht="20.25" x14ac:dyDescent="0.3">
      <c r="A566" s="35">
        <v>1000048961</v>
      </c>
      <c r="B566" s="36">
        <v>20690790</v>
      </c>
      <c r="C566" s="36" t="s">
        <v>1178</v>
      </c>
      <c r="D566" s="37">
        <v>43682</v>
      </c>
      <c r="E566" s="36">
        <v>234101</v>
      </c>
      <c r="F566" s="38"/>
      <c r="G566" s="39" t="s">
        <v>164</v>
      </c>
      <c r="H566" s="41">
        <v>5333.32</v>
      </c>
    </row>
    <row r="567" spans="1:8" s="5" customFormat="1" ht="20.25" x14ac:dyDescent="0.3">
      <c r="A567" s="35">
        <v>1000049003</v>
      </c>
      <c r="B567" s="36">
        <v>20690867</v>
      </c>
      <c r="C567" s="36" t="s">
        <v>1282</v>
      </c>
      <c r="D567" s="37">
        <v>43682</v>
      </c>
      <c r="E567" s="36">
        <v>234101</v>
      </c>
      <c r="F567" s="38"/>
      <c r="G567" s="39" t="s">
        <v>164</v>
      </c>
      <c r="H567" s="41">
        <v>48000</v>
      </c>
    </row>
    <row r="568" spans="1:8" ht="20.25" x14ac:dyDescent="0.3">
      <c r="A568" s="35">
        <v>1000048993</v>
      </c>
      <c r="B568" s="36">
        <v>20692898</v>
      </c>
      <c r="C568" s="36" t="s">
        <v>1283</v>
      </c>
      <c r="D568" s="37">
        <v>43685</v>
      </c>
      <c r="E568" s="36">
        <v>234101</v>
      </c>
      <c r="F568" s="38"/>
      <c r="G568" s="39" t="s">
        <v>164</v>
      </c>
      <c r="H568" s="41">
        <v>45000</v>
      </c>
    </row>
    <row r="569" spans="1:8" s="5" customFormat="1" ht="20.25" x14ac:dyDescent="0.3">
      <c r="A569" s="35">
        <v>1000049013</v>
      </c>
      <c r="B569" s="36">
        <v>20692844</v>
      </c>
      <c r="C569" s="36" t="s">
        <v>1169</v>
      </c>
      <c r="D569" s="37">
        <v>43685</v>
      </c>
      <c r="E569" s="36">
        <v>234101</v>
      </c>
      <c r="F569" s="38"/>
      <c r="G569" s="39" t="s">
        <v>164</v>
      </c>
      <c r="H569" s="41">
        <v>1391.12</v>
      </c>
    </row>
    <row r="570" spans="1:8" ht="20.25" x14ac:dyDescent="0.3">
      <c r="A570" s="35">
        <v>1000049044</v>
      </c>
      <c r="B570" s="36">
        <v>20697443</v>
      </c>
      <c r="C570" s="36" t="s">
        <v>1171</v>
      </c>
      <c r="D570" s="37">
        <v>43689</v>
      </c>
      <c r="E570" s="36">
        <v>234101</v>
      </c>
      <c r="F570" s="38"/>
      <c r="G570" s="39" t="s">
        <v>164</v>
      </c>
      <c r="H570" s="41">
        <v>4487.1400000000003</v>
      </c>
    </row>
    <row r="571" spans="1:8" s="5" customFormat="1" ht="20.25" x14ac:dyDescent="0.3">
      <c r="A571" s="35">
        <v>1000049066</v>
      </c>
      <c r="B571" s="36">
        <v>20697445</v>
      </c>
      <c r="C571" s="36" t="s">
        <v>1284</v>
      </c>
      <c r="D571" s="37">
        <v>43690</v>
      </c>
      <c r="E571" s="36">
        <v>239301</v>
      </c>
      <c r="F571" s="38"/>
      <c r="G571" s="39" t="s">
        <v>164</v>
      </c>
      <c r="H571" s="41">
        <v>47560.62</v>
      </c>
    </row>
    <row r="572" spans="1:8" ht="20.25" x14ac:dyDescent="0.3">
      <c r="A572" s="35">
        <v>1000049259</v>
      </c>
      <c r="B572" s="36">
        <v>20704066</v>
      </c>
      <c r="C572" s="36" t="s">
        <v>1285</v>
      </c>
      <c r="D572" s="37">
        <v>43704</v>
      </c>
      <c r="E572" s="36">
        <v>239301</v>
      </c>
      <c r="F572" s="38"/>
      <c r="G572" s="39" t="s">
        <v>164</v>
      </c>
      <c r="H572" s="41">
        <v>2945.28</v>
      </c>
    </row>
    <row r="573" spans="1:8" s="5" customFormat="1" ht="20.25" x14ac:dyDescent="0.3">
      <c r="A573" s="35"/>
      <c r="B573" s="36"/>
      <c r="C573" s="36"/>
      <c r="D573" s="37"/>
      <c r="E573" s="36"/>
      <c r="F573" s="38"/>
      <c r="G573" s="96" t="s">
        <v>1286</v>
      </c>
      <c r="H573" s="97">
        <f>SUM(H565:H572)</f>
        <v>159517.48000000001</v>
      </c>
    </row>
    <row r="574" spans="1:8" s="5" customFormat="1" ht="20.25" x14ac:dyDescent="0.3">
      <c r="A574" s="35"/>
      <c r="B574" s="36"/>
      <c r="C574" s="36"/>
      <c r="D574" s="37"/>
      <c r="E574" s="36"/>
      <c r="F574" s="38"/>
      <c r="G574" s="47" t="s">
        <v>1287</v>
      </c>
      <c r="H574" s="43">
        <f>SUM(H573)</f>
        <v>159517.48000000001</v>
      </c>
    </row>
    <row r="575" spans="1:8" ht="20.25" x14ac:dyDescent="0.3">
      <c r="A575" s="35">
        <v>1000049573</v>
      </c>
      <c r="B575" s="36">
        <v>62</v>
      </c>
      <c r="C575" s="36" t="s">
        <v>1288</v>
      </c>
      <c r="D575" s="37">
        <v>43739</v>
      </c>
      <c r="E575" s="36">
        <v>261201</v>
      </c>
      <c r="F575" s="38">
        <v>101855231</v>
      </c>
      <c r="G575" s="39" t="s">
        <v>172</v>
      </c>
      <c r="H575" s="41">
        <v>32214</v>
      </c>
    </row>
    <row r="576" spans="1:8" s="5" customFormat="1" ht="20.25" x14ac:dyDescent="0.3">
      <c r="A576" s="35">
        <v>1000049733</v>
      </c>
      <c r="B576" s="36">
        <v>64</v>
      </c>
      <c r="C576" s="36"/>
      <c r="D576" s="37">
        <v>43759</v>
      </c>
      <c r="E576" s="36">
        <v>239201</v>
      </c>
      <c r="F576" s="38">
        <v>101855231</v>
      </c>
      <c r="G576" s="39" t="s">
        <v>172</v>
      </c>
      <c r="H576" s="41">
        <v>8472.4</v>
      </c>
    </row>
    <row r="577" spans="1:8" ht="20.25" x14ac:dyDescent="0.3">
      <c r="A577" s="35">
        <v>1000049748</v>
      </c>
      <c r="B577" s="36">
        <v>65</v>
      </c>
      <c r="C577" s="36" t="s">
        <v>1166</v>
      </c>
      <c r="D577" s="37">
        <v>43760</v>
      </c>
      <c r="E577" s="36">
        <v>261201</v>
      </c>
      <c r="F577" s="38">
        <v>101855231</v>
      </c>
      <c r="G577" s="39" t="s">
        <v>172</v>
      </c>
      <c r="H577" s="41">
        <v>32214</v>
      </c>
    </row>
    <row r="578" spans="1:8" s="5" customFormat="1" ht="20.25" x14ac:dyDescent="0.3">
      <c r="A578" s="35">
        <v>1000049619</v>
      </c>
      <c r="B578" s="36">
        <v>63</v>
      </c>
      <c r="C578" s="36" t="s">
        <v>1165</v>
      </c>
      <c r="D578" s="37">
        <v>43748</v>
      </c>
      <c r="E578" s="36">
        <v>261201</v>
      </c>
      <c r="F578" s="38">
        <v>101855231</v>
      </c>
      <c r="G578" s="39" t="s">
        <v>172</v>
      </c>
      <c r="H578" s="41">
        <v>77880</v>
      </c>
    </row>
    <row r="579" spans="1:8" s="5" customFormat="1" ht="20.25" x14ac:dyDescent="0.3">
      <c r="A579" s="35">
        <v>1000049432</v>
      </c>
      <c r="B579" s="36">
        <v>60</v>
      </c>
      <c r="C579" s="36" t="s">
        <v>1232</v>
      </c>
      <c r="D579" s="37">
        <v>43727</v>
      </c>
      <c r="E579" s="36">
        <v>261201</v>
      </c>
      <c r="F579" s="38">
        <v>101855231</v>
      </c>
      <c r="G579" s="39" t="s">
        <v>172</v>
      </c>
      <c r="H579" s="41">
        <v>96170</v>
      </c>
    </row>
    <row r="580" spans="1:8" ht="20.25" x14ac:dyDescent="0.3">
      <c r="A580" s="35"/>
      <c r="B580" s="36"/>
      <c r="C580" s="36"/>
      <c r="D580" s="37"/>
      <c r="E580" s="36"/>
      <c r="F580" s="38"/>
      <c r="G580" s="99">
        <v>43739</v>
      </c>
      <c r="H580" s="97">
        <f>SUM(H575:H579)</f>
        <v>246950.39999999999</v>
      </c>
    </row>
    <row r="581" spans="1:8" s="5" customFormat="1" ht="20.25" x14ac:dyDescent="0.3">
      <c r="A581" s="35">
        <v>1000049900</v>
      </c>
      <c r="B581" s="36">
        <v>66</v>
      </c>
      <c r="C581" s="36"/>
      <c r="D581" s="37">
        <v>43774</v>
      </c>
      <c r="E581" s="36">
        <v>261101</v>
      </c>
      <c r="F581" s="38">
        <v>101855231</v>
      </c>
      <c r="G581" s="39" t="s">
        <v>172</v>
      </c>
      <c r="H581" s="41">
        <v>58292</v>
      </c>
    </row>
    <row r="582" spans="1:8" s="5" customFormat="1" ht="20.25" x14ac:dyDescent="0.3">
      <c r="A582" s="35">
        <v>1000049934</v>
      </c>
      <c r="B582" s="36">
        <v>67</v>
      </c>
      <c r="C582" s="36"/>
      <c r="D582" s="37">
        <v>43777</v>
      </c>
      <c r="E582" s="36">
        <v>261301</v>
      </c>
      <c r="F582" s="38">
        <v>101855231</v>
      </c>
      <c r="G582" s="39" t="s">
        <v>172</v>
      </c>
      <c r="H582" s="41">
        <v>11488.5</v>
      </c>
    </row>
    <row r="583" spans="1:8" ht="20.25" x14ac:dyDescent="0.3">
      <c r="A583" s="35"/>
      <c r="B583" s="36"/>
      <c r="C583" s="36"/>
      <c r="D583" s="37"/>
      <c r="E583" s="36"/>
      <c r="F583" s="38"/>
      <c r="G583" s="99">
        <v>43770</v>
      </c>
      <c r="H583" s="97">
        <f>SUM(H581:H582)</f>
        <v>69780.5</v>
      </c>
    </row>
    <row r="584" spans="1:8" ht="20.25" x14ac:dyDescent="0.3">
      <c r="A584" s="35">
        <v>1000050798</v>
      </c>
      <c r="B584" s="36">
        <v>153</v>
      </c>
      <c r="C584" s="36" t="s">
        <v>914</v>
      </c>
      <c r="D584" s="37">
        <v>43887</v>
      </c>
      <c r="E584" s="36">
        <v>261901</v>
      </c>
      <c r="F584" s="38">
        <v>101855231</v>
      </c>
      <c r="G584" s="39" t="s">
        <v>172</v>
      </c>
      <c r="H584" s="41">
        <v>46905</v>
      </c>
    </row>
    <row r="585" spans="1:8" s="5" customFormat="1" ht="20.25" x14ac:dyDescent="0.3">
      <c r="A585" s="35"/>
      <c r="B585" s="36"/>
      <c r="C585" s="36"/>
      <c r="D585" s="37"/>
      <c r="E585" s="36"/>
      <c r="F585" s="38"/>
      <c r="G585" s="99">
        <v>43891</v>
      </c>
      <c r="H585" s="97">
        <f>SUM(H584)</f>
        <v>46905</v>
      </c>
    </row>
    <row r="586" spans="1:8" s="5" customFormat="1" ht="20.25" x14ac:dyDescent="0.3">
      <c r="A586" s="35">
        <v>1000052268</v>
      </c>
      <c r="B586" s="36">
        <v>166</v>
      </c>
      <c r="C586" s="36" t="s">
        <v>1083</v>
      </c>
      <c r="D586" s="37">
        <v>44111</v>
      </c>
      <c r="E586" s="36">
        <v>239201</v>
      </c>
      <c r="F586" s="38">
        <v>101855231</v>
      </c>
      <c r="G586" s="39" t="s">
        <v>172</v>
      </c>
      <c r="H586" s="41">
        <v>57017.599999999999</v>
      </c>
    </row>
    <row r="587" spans="1:8" s="5" customFormat="1" ht="20.25" x14ac:dyDescent="0.3">
      <c r="A587" s="35"/>
      <c r="B587" s="36"/>
      <c r="C587" s="36"/>
      <c r="D587" s="37"/>
      <c r="E587" s="36"/>
      <c r="F587" s="38"/>
      <c r="G587" s="99">
        <v>44105</v>
      </c>
      <c r="H587" s="97">
        <f>SUM(H586:H586)</f>
        <v>57017.599999999999</v>
      </c>
    </row>
    <row r="588" spans="1:8" s="5" customFormat="1" ht="20.25" x14ac:dyDescent="0.3">
      <c r="A588" s="35">
        <v>1000052519</v>
      </c>
      <c r="B588" s="36">
        <v>170</v>
      </c>
      <c r="C588" s="36" t="s">
        <v>1085</v>
      </c>
      <c r="D588" s="37">
        <v>44153</v>
      </c>
      <c r="E588" s="36">
        <v>239201</v>
      </c>
      <c r="F588" s="38">
        <v>101855231</v>
      </c>
      <c r="G588" s="39" t="s">
        <v>172</v>
      </c>
      <c r="H588" s="41">
        <v>47974.080000000002</v>
      </c>
    </row>
    <row r="589" spans="1:8" s="5" customFormat="1" ht="20.25" x14ac:dyDescent="0.3">
      <c r="A589" s="35">
        <v>1000052542</v>
      </c>
      <c r="B589" s="36">
        <v>171</v>
      </c>
      <c r="C589" s="36" t="s">
        <v>1289</v>
      </c>
      <c r="D589" s="37">
        <v>44153</v>
      </c>
      <c r="E589" s="36">
        <v>239201</v>
      </c>
      <c r="F589" s="38">
        <v>101855231</v>
      </c>
      <c r="G589" s="39" t="s">
        <v>172</v>
      </c>
      <c r="H589" s="41">
        <v>105256</v>
      </c>
    </row>
    <row r="590" spans="1:8" ht="20.25" x14ac:dyDescent="0.3">
      <c r="A590" s="35"/>
      <c r="B590" s="36"/>
      <c r="C590" s="36"/>
      <c r="D590" s="37"/>
      <c r="E590" s="36"/>
      <c r="F590" s="38"/>
      <c r="G590" s="99">
        <v>44136</v>
      </c>
      <c r="H590" s="97">
        <f>SUM(H588:H589)</f>
        <v>153230.08000000002</v>
      </c>
    </row>
    <row r="591" spans="1:8" s="5" customFormat="1" ht="20.25" x14ac:dyDescent="0.3">
      <c r="A591" s="35">
        <v>1000052891</v>
      </c>
      <c r="B591" s="36">
        <v>178</v>
      </c>
      <c r="C591" s="36" t="s">
        <v>1087</v>
      </c>
      <c r="D591" s="37">
        <v>44214</v>
      </c>
      <c r="E591" s="36">
        <v>239201</v>
      </c>
      <c r="F591" s="38">
        <v>101855231</v>
      </c>
      <c r="G591" s="39" t="s">
        <v>172</v>
      </c>
      <c r="H591" s="41">
        <v>40521.199999999997</v>
      </c>
    </row>
    <row r="592" spans="1:8" s="5" customFormat="1" ht="20.25" x14ac:dyDescent="0.3">
      <c r="A592" s="35"/>
      <c r="B592" s="36"/>
      <c r="C592" s="36"/>
      <c r="D592" s="37"/>
      <c r="E592" s="36"/>
      <c r="F592" s="38"/>
      <c r="G592" s="99">
        <v>44197</v>
      </c>
      <c r="H592" s="97">
        <f>SUM(H591:H591)</f>
        <v>40521.199999999997</v>
      </c>
    </row>
    <row r="593" spans="1:8" ht="20.25" x14ac:dyDescent="0.3">
      <c r="A593" s="35">
        <v>1000053763</v>
      </c>
      <c r="B593" s="36">
        <v>181</v>
      </c>
      <c r="C593" s="36" t="s">
        <v>1090</v>
      </c>
      <c r="D593" s="37">
        <v>44326</v>
      </c>
      <c r="E593" s="36">
        <v>239201</v>
      </c>
      <c r="F593" s="38">
        <v>101855231</v>
      </c>
      <c r="G593" s="39" t="s">
        <v>172</v>
      </c>
      <c r="H593" s="41">
        <v>130817.16</v>
      </c>
    </row>
    <row r="594" spans="1:8" s="5" customFormat="1" ht="20.25" x14ac:dyDescent="0.3">
      <c r="A594" s="35">
        <v>1000053662</v>
      </c>
      <c r="B594" s="36">
        <v>180</v>
      </c>
      <c r="C594" s="36"/>
      <c r="D594" s="37">
        <v>44316</v>
      </c>
      <c r="E594" s="36">
        <v>239201</v>
      </c>
      <c r="F594" s="38">
        <v>101855231</v>
      </c>
      <c r="G594" s="39" t="s">
        <v>172</v>
      </c>
      <c r="H594" s="41">
        <v>20496.599999999999</v>
      </c>
    </row>
    <row r="595" spans="1:8" s="5" customFormat="1" ht="20.25" x14ac:dyDescent="0.3">
      <c r="A595" s="35"/>
      <c r="B595" s="36"/>
      <c r="C595" s="36"/>
      <c r="D595" s="37"/>
      <c r="E595" s="36"/>
      <c r="F595" s="38"/>
      <c r="G595" s="99" t="s">
        <v>1258</v>
      </c>
      <c r="H595" s="97">
        <f>SUM(H593:H594)</f>
        <v>151313.76</v>
      </c>
    </row>
    <row r="596" spans="1:8" s="5" customFormat="1" ht="20.25" x14ac:dyDescent="0.3">
      <c r="A596" s="35">
        <v>1000054100</v>
      </c>
      <c r="B596" s="36">
        <v>184</v>
      </c>
      <c r="C596" s="36" t="s">
        <v>1094</v>
      </c>
      <c r="D596" s="37">
        <v>44369</v>
      </c>
      <c r="E596" s="36">
        <v>239201</v>
      </c>
      <c r="F596" s="38">
        <v>101855231</v>
      </c>
      <c r="G596" s="39" t="s">
        <v>172</v>
      </c>
      <c r="H596" s="41">
        <v>131086.20000000001</v>
      </c>
    </row>
    <row r="597" spans="1:8" ht="20.25" x14ac:dyDescent="0.3">
      <c r="A597" s="35">
        <v>1000054099</v>
      </c>
      <c r="B597" s="36">
        <v>185</v>
      </c>
      <c r="C597" s="36" t="s">
        <v>1092</v>
      </c>
      <c r="D597" s="37">
        <v>44375</v>
      </c>
      <c r="E597" s="36">
        <v>239201</v>
      </c>
      <c r="F597" s="38">
        <v>101855231</v>
      </c>
      <c r="G597" s="39" t="s">
        <v>172</v>
      </c>
      <c r="H597" s="41">
        <v>77917.759999999995</v>
      </c>
    </row>
    <row r="598" spans="1:8" s="5" customFormat="1" ht="20.25" x14ac:dyDescent="0.3">
      <c r="A598" s="35"/>
      <c r="B598" s="36"/>
      <c r="C598" s="36"/>
      <c r="D598" s="37"/>
      <c r="E598" s="36"/>
      <c r="F598" s="38"/>
      <c r="G598" s="99">
        <v>44348</v>
      </c>
      <c r="H598" s="97">
        <f>SUM(H596:H597)</f>
        <v>209003.96000000002</v>
      </c>
    </row>
    <row r="599" spans="1:8" s="5" customFormat="1" ht="20.25" x14ac:dyDescent="0.3">
      <c r="A599" s="35"/>
      <c r="B599" s="36"/>
      <c r="C599" s="36"/>
      <c r="D599" s="37"/>
      <c r="E599" s="36"/>
      <c r="F599" s="38"/>
      <c r="G599" s="47" t="s">
        <v>1290</v>
      </c>
      <c r="H599" s="43">
        <f>SUM(H598,H595,H592,H590,H587,H585,H583,H580)</f>
        <v>974722.5</v>
      </c>
    </row>
    <row r="600" spans="1:8" ht="20.25" x14ac:dyDescent="0.3">
      <c r="A600" s="35">
        <v>1000054699</v>
      </c>
      <c r="B600" s="36">
        <v>2202</v>
      </c>
      <c r="C600" s="46" t="s">
        <v>1291</v>
      </c>
      <c r="D600" s="37">
        <v>44441</v>
      </c>
      <c r="E600" s="36">
        <v>234101</v>
      </c>
      <c r="F600" s="38" t="s">
        <v>1292</v>
      </c>
      <c r="G600" s="39" t="s">
        <v>181</v>
      </c>
      <c r="H600" s="41">
        <v>88147.8</v>
      </c>
    </row>
    <row r="601" spans="1:8" ht="20.25" x14ac:dyDescent="0.3">
      <c r="A601" s="35">
        <v>1000054789</v>
      </c>
      <c r="B601" s="36">
        <v>2208</v>
      </c>
      <c r="C601" s="46" t="s">
        <v>1293</v>
      </c>
      <c r="D601" s="37">
        <v>44452</v>
      </c>
      <c r="E601" s="36">
        <v>234101</v>
      </c>
      <c r="F601" s="38" t="s">
        <v>1292</v>
      </c>
      <c r="G601" s="39" t="s">
        <v>181</v>
      </c>
      <c r="H601" s="41">
        <v>82100</v>
      </c>
    </row>
    <row r="602" spans="1:8" s="5" customFormat="1" ht="20.25" x14ac:dyDescent="0.3">
      <c r="A602" s="35">
        <v>1000054850</v>
      </c>
      <c r="B602" s="36">
        <v>2219</v>
      </c>
      <c r="C602" s="46" t="s">
        <v>1294</v>
      </c>
      <c r="D602" s="37">
        <v>44461</v>
      </c>
      <c r="E602" s="36">
        <v>234101</v>
      </c>
      <c r="F602" s="38" t="s">
        <v>1292</v>
      </c>
      <c r="G602" s="39" t="s">
        <v>181</v>
      </c>
      <c r="H602" s="41">
        <v>123540</v>
      </c>
    </row>
    <row r="603" spans="1:8" s="5" customFormat="1" ht="20.25" x14ac:dyDescent="0.3">
      <c r="A603" s="35"/>
      <c r="B603" s="36"/>
      <c r="C603" s="46"/>
      <c r="D603" s="37"/>
      <c r="E603" s="36"/>
      <c r="F603" s="38"/>
      <c r="G603" s="96" t="s">
        <v>1008</v>
      </c>
      <c r="H603" s="97">
        <f>SUM(H600:H602)</f>
        <v>293787.8</v>
      </c>
    </row>
    <row r="604" spans="1:8" s="5" customFormat="1" ht="20.25" x14ac:dyDescent="0.3">
      <c r="A604" s="35">
        <v>1000055252</v>
      </c>
      <c r="B604" s="36">
        <v>2246</v>
      </c>
      <c r="C604" s="46" t="s">
        <v>1295</v>
      </c>
      <c r="D604" s="37">
        <v>44509</v>
      </c>
      <c r="E604" s="36">
        <v>234101</v>
      </c>
      <c r="F604" s="38" t="s">
        <v>1292</v>
      </c>
      <c r="G604" s="39" t="s">
        <v>181</v>
      </c>
      <c r="H604" s="41">
        <v>111986.4</v>
      </c>
    </row>
    <row r="605" spans="1:8" s="5" customFormat="1" ht="20.25" x14ac:dyDescent="0.3">
      <c r="A605" s="35">
        <v>1000055443</v>
      </c>
      <c r="B605" s="36">
        <v>2255</v>
      </c>
      <c r="C605" s="46" t="s">
        <v>1296</v>
      </c>
      <c r="D605" s="37">
        <v>44518</v>
      </c>
      <c r="E605" s="36">
        <v>234101</v>
      </c>
      <c r="F605" s="38" t="s">
        <v>1292</v>
      </c>
      <c r="G605" s="39" t="s">
        <v>181</v>
      </c>
      <c r="H605" s="41">
        <v>120819</v>
      </c>
    </row>
    <row r="606" spans="1:8" s="5" customFormat="1" ht="20.25" x14ac:dyDescent="0.3">
      <c r="A606" s="35"/>
      <c r="B606" s="36"/>
      <c r="C606" s="46"/>
      <c r="D606" s="37"/>
      <c r="E606" s="36"/>
      <c r="F606" s="38"/>
      <c r="G606" s="96" t="s">
        <v>931</v>
      </c>
      <c r="H606" s="97">
        <f>SUM(H604:H605)</f>
        <v>232805.4</v>
      </c>
    </row>
    <row r="607" spans="1:8" s="5" customFormat="1" ht="20.25" x14ac:dyDescent="0.3">
      <c r="A607" s="35">
        <v>1000055346</v>
      </c>
      <c r="B607" s="36">
        <v>2270</v>
      </c>
      <c r="C607" s="46" t="s">
        <v>1297</v>
      </c>
      <c r="D607" s="37">
        <v>44537</v>
      </c>
      <c r="E607" s="36">
        <v>234101</v>
      </c>
      <c r="F607" s="38" t="s">
        <v>1292</v>
      </c>
      <c r="G607" s="39" t="s">
        <v>181</v>
      </c>
      <c r="H607" s="41">
        <v>122827.8</v>
      </c>
    </row>
    <row r="608" spans="1:8" s="5" customFormat="1" ht="20.25" x14ac:dyDescent="0.3">
      <c r="A608" s="35">
        <v>1000055503</v>
      </c>
      <c r="B608" s="36">
        <v>2273</v>
      </c>
      <c r="C608" s="46" t="s">
        <v>1298</v>
      </c>
      <c r="D608" s="37">
        <v>44538</v>
      </c>
      <c r="E608" s="36">
        <v>234101</v>
      </c>
      <c r="F608" s="38" t="s">
        <v>1292</v>
      </c>
      <c r="G608" s="39" t="s">
        <v>181</v>
      </c>
      <c r="H608" s="41">
        <v>127190</v>
      </c>
    </row>
    <row r="609" spans="1:8" s="5" customFormat="1" ht="20.25" x14ac:dyDescent="0.3">
      <c r="A609" s="35">
        <v>1000055603</v>
      </c>
      <c r="B609" s="36">
        <v>2279</v>
      </c>
      <c r="C609" s="46" t="s">
        <v>1299</v>
      </c>
      <c r="D609" s="37">
        <v>44546</v>
      </c>
      <c r="E609" s="36">
        <v>234101</v>
      </c>
      <c r="F609" s="38" t="s">
        <v>1292</v>
      </c>
      <c r="G609" s="39" t="s">
        <v>181</v>
      </c>
      <c r="H609" s="41">
        <v>123567</v>
      </c>
    </row>
    <row r="610" spans="1:8" s="5" customFormat="1" ht="20.25" x14ac:dyDescent="0.3">
      <c r="A610" s="35"/>
      <c r="B610" s="36"/>
      <c r="C610" s="46"/>
      <c r="D610" s="37"/>
      <c r="E610" s="36"/>
      <c r="F610" s="38"/>
      <c r="G610" s="96" t="s">
        <v>996</v>
      </c>
      <c r="H610" s="97">
        <f>SUM(H607:H609)</f>
        <v>373584.8</v>
      </c>
    </row>
    <row r="611" spans="1:8" ht="20.25" x14ac:dyDescent="0.3">
      <c r="A611" s="35">
        <v>1000055580</v>
      </c>
      <c r="B611" s="36">
        <v>2278</v>
      </c>
      <c r="C611" s="46" t="s">
        <v>1300</v>
      </c>
      <c r="D611" s="37">
        <v>44546</v>
      </c>
      <c r="E611" s="36">
        <v>234101</v>
      </c>
      <c r="F611" s="38" t="s">
        <v>1292</v>
      </c>
      <c r="G611" s="39" t="s">
        <v>181</v>
      </c>
      <c r="H611" s="41">
        <v>122827.8</v>
      </c>
    </row>
    <row r="612" spans="1:8" s="11" customFormat="1" ht="20.25" x14ac:dyDescent="0.3">
      <c r="A612" s="35">
        <v>1000055165</v>
      </c>
      <c r="B612" s="36">
        <v>2242</v>
      </c>
      <c r="C612" s="46" t="s">
        <v>1301</v>
      </c>
      <c r="D612" s="37">
        <v>44497</v>
      </c>
      <c r="E612" s="36">
        <v>234101</v>
      </c>
      <c r="F612" s="38" t="s">
        <v>1292</v>
      </c>
      <c r="G612" s="39" t="s">
        <v>181</v>
      </c>
      <c r="H612" s="41">
        <v>145575</v>
      </c>
    </row>
    <row r="613" spans="1:8" ht="20.25" x14ac:dyDescent="0.3">
      <c r="A613" s="35"/>
      <c r="B613" s="36"/>
      <c r="C613" s="46"/>
      <c r="D613" s="37"/>
      <c r="E613" s="36"/>
      <c r="F613" s="38"/>
      <c r="G613" s="96" t="s">
        <v>938</v>
      </c>
      <c r="H613" s="97">
        <f>SUM(H611:H612)</f>
        <v>268402.8</v>
      </c>
    </row>
    <row r="614" spans="1:8" ht="20.25" x14ac:dyDescent="0.3">
      <c r="A614" s="35">
        <v>1000055830</v>
      </c>
      <c r="B614" s="36">
        <v>2307</v>
      </c>
      <c r="C614" s="46" t="s">
        <v>1302</v>
      </c>
      <c r="D614" s="37">
        <v>44581</v>
      </c>
      <c r="E614" s="36">
        <v>234101</v>
      </c>
      <c r="F614" s="38" t="s">
        <v>1292</v>
      </c>
      <c r="G614" s="39" t="s">
        <v>181</v>
      </c>
      <c r="H614" s="41">
        <v>121070.39999999999</v>
      </c>
    </row>
    <row r="615" spans="1:8" ht="20.25" x14ac:dyDescent="0.3">
      <c r="A615" s="35"/>
      <c r="B615" s="36"/>
      <c r="C615" s="46"/>
      <c r="D615" s="37"/>
      <c r="E615" s="36"/>
      <c r="F615" s="38"/>
      <c r="G615" s="96" t="s">
        <v>872</v>
      </c>
      <c r="H615" s="97">
        <f>SUM(H614)</f>
        <v>121070.39999999999</v>
      </c>
    </row>
    <row r="616" spans="1:8" ht="20.25" x14ac:dyDescent="0.3">
      <c r="A616" s="35"/>
      <c r="B616" s="36"/>
      <c r="C616" s="36"/>
      <c r="D616" s="37"/>
      <c r="E616" s="36"/>
      <c r="F616" s="38"/>
      <c r="G616" s="47" t="s">
        <v>1303</v>
      </c>
      <c r="H616" s="43">
        <f>SUM(H615,H613,H610,H606,H603)</f>
        <v>1289651.2</v>
      </c>
    </row>
    <row r="617" spans="1:8" ht="20.25" x14ac:dyDescent="0.3">
      <c r="A617" s="35">
        <v>1000056646</v>
      </c>
      <c r="B617" s="36">
        <v>95125</v>
      </c>
      <c r="C617" s="46" t="s">
        <v>1304</v>
      </c>
      <c r="D617" s="37">
        <v>44692</v>
      </c>
      <c r="E617" s="36">
        <v>239201</v>
      </c>
      <c r="F617" s="38" t="s">
        <v>1305</v>
      </c>
      <c r="G617" s="39" t="s">
        <v>185</v>
      </c>
      <c r="H617" s="41">
        <v>162030.51999999999</v>
      </c>
    </row>
    <row r="618" spans="1:8" ht="20.25" x14ac:dyDescent="0.3">
      <c r="A618" s="35"/>
      <c r="B618" s="36"/>
      <c r="C618" s="46"/>
      <c r="D618" s="37"/>
      <c r="E618" s="36"/>
      <c r="F618" s="38"/>
      <c r="G618" s="96" t="s">
        <v>960</v>
      </c>
      <c r="H618" s="97">
        <f>SUM(H617:H617)</f>
        <v>162030.51999999999</v>
      </c>
    </row>
    <row r="619" spans="1:8" ht="20.25" x14ac:dyDescent="0.3">
      <c r="A619" s="35">
        <v>1000056833</v>
      </c>
      <c r="B619" s="36">
        <v>95544</v>
      </c>
      <c r="C619" s="46" t="s">
        <v>1306</v>
      </c>
      <c r="D619" s="37">
        <v>44720</v>
      </c>
      <c r="E619" s="36">
        <v>239201</v>
      </c>
      <c r="F619" s="38" t="s">
        <v>1305</v>
      </c>
      <c r="G619" s="39" t="s">
        <v>185</v>
      </c>
      <c r="H619" s="41">
        <v>33541.5</v>
      </c>
    </row>
    <row r="620" spans="1:8" ht="20.25" x14ac:dyDescent="0.3">
      <c r="A620" s="35"/>
      <c r="B620" s="36"/>
      <c r="C620" s="36"/>
      <c r="D620" s="37"/>
      <c r="E620" s="36"/>
      <c r="F620" s="38"/>
      <c r="G620" s="96" t="s">
        <v>916</v>
      </c>
      <c r="H620" s="97">
        <f>SUM(H619:H619)</f>
        <v>33541.5</v>
      </c>
    </row>
    <row r="621" spans="1:8" ht="20.25" x14ac:dyDescent="0.3">
      <c r="A621" s="35">
        <v>1000056956</v>
      </c>
      <c r="B621" s="36">
        <v>95782</v>
      </c>
      <c r="C621" s="46" t="s">
        <v>1307</v>
      </c>
      <c r="D621" s="37">
        <v>44739</v>
      </c>
      <c r="E621" s="36">
        <v>239201</v>
      </c>
      <c r="F621" s="38" t="s">
        <v>1305</v>
      </c>
      <c r="G621" s="39" t="s">
        <v>185</v>
      </c>
      <c r="H621" s="41">
        <v>163548.42000000001</v>
      </c>
    </row>
    <row r="622" spans="1:8" ht="20.25" x14ac:dyDescent="0.3">
      <c r="A622" s="35">
        <v>1000056993</v>
      </c>
      <c r="B622" s="36">
        <v>95817</v>
      </c>
      <c r="C622" s="46" t="s">
        <v>1308</v>
      </c>
      <c r="D622" s="37">
        <v>44741</v>
      </c>
      <c r="E622" s="36">
        <v>239201</v>
      </c>
      <c r="F622" s="38" t="s">
        <v>1305</v>
      </c>
      <c r="G622" s="39" t="s">
        <v>185</v>
      </c>
      <c r="H622" s="41">
        <v>23800.6</v>
      </c>
    </row>
    <row r="623" spans="1:8" ht="20.25" x14ac:dyDescent="0.3">
      <c r="A623" s="35">
        <v>1000057067</v>
      </c>
      <c r="B623" s="36">
        <v>95993</v>
      </c>
      <c r="C623" s="46" t="s">
        <v>1309</v>
      </c>
      <c r="D623" s="37">
        <v>44754</v>
      </c>
      <c r="E623" s="36">
        <v>239201</v>
      </c>
      <c r="F623" s="38" t="s">
        <v>1305</v>
      </c>
      <c r="G623" s="39" t="s">
        <v>185</v>
      </c>
      <c r="H623" s="41">
        <v>12802.43</v>
      </c>
    </row>
    <row r="624" spans="1:8" s="9" customFormat="1" ht="20.25" x14ac:dyDescent="0.3">
      <c r="A624" s="35" t="s">
        <v>44</v>
      </c>
      <c r="B624" s="36">
        <v>96136</v>
      </c>
      <c r="C624" s="46" t="s">
        <v>1310</v>
      </c>
      <c r="D624" s="37">
        <v>44762</v>
      </c>
      <c r="E624" s="36">
        <v>239201</v>
      </c>
      <c r="F624" s="38" t="s">
        <v>1305</v>
      </c>
      <c r="G624" s="39" t="s">
        <v>185</v>
      </c>
      <c r="H624" s="41">
        <v>29860.21</v>
      </c>
    </row>
    <row r="625" spans="1:8" s="5" customFormat="1" ht="20.25" x14ac:dyDescent="0.3">
      <c r="A625" s="35"/>
      <c r="B625" s="36"/>
      <c r="C625" s="36"/>
      <c r="D625" s="37"/>
      <c r="E625" s="36"/>
      <c r="F625" s="38"/>
      <c r="G625" s="96" t="s">
        <v>860</v>
      </c>
      <c r="H625" s="97">
        <f>SUM(H621:H624)</f>
        <v>230011.66</v>
      </c>
    </row>
    <row r="626" spans="1:8" s="5" customFormat="1" ht="20.25" x14ac:dyDescent="0.3">
      <c r="A626" s="35">
        <v>1000057260</v>
      </c>
      <c r="B626" s="36">
        <v>96360</v>
      </c>
      <c r="C626" s="46" t="s">
        <v>1311</v>
      </c>
      <c r="D626" s="37">
        <v>44762</v>
      </c>
      <c r="E626" s="36">
        <v>239201</v>
      </c>
      <c r="F626" s="38" t="s">
        <v>1305</v>
      </c>
      <c r="G626" s="39" t="s">
        <v>185</v>
      </c>
      <c r="H626" s="41">
        <v>107026</v>
      </c>
    </row>
    <row r="627" spans="1:8" s="5" customFormat="1" ht="20.25" x14ac:dyDescent="0.3">
      <c r="A627" s="35"/>
      <c r="B627" s="36"/>
      <c r="C627" s="36"/>
      <c r="D627" s="37"/>
      <c r="E627" s="36"/>
      <c r="F627" s="38"/>
      <c r="G627" s="96" t="s">
        <v>872</v>
      </c>
      <c r="H627" s="97">
        <f>SUM(H626)</f>
        <v>107026</v>
      </c>
    </row>
    <row r="628" spans="1:8" s="5" customFormat="1" ht="20.25" x14ac:dyDescent="0.3">
      <c r="A628" s="35">
        <v>1000057230</v>
      </c>
      <c r="B628" s="36">
        <v>97128</v>
      </c>
      <c r="C628" s="46" t="s">
        <v>1312</v>
      </c>
      <c r="D628" s="37">
        <v>44832</v>
      </c>
      <c r="E628" s="36">
        <v>239201</v>
      </c>
      <c r="F628" s="38" t="s">
        <v>1305</v>
      </c>
      <c r="G628" s="39" t="s">
        <v>185</v>
      </c>
      <c r="H628" s="41">
        <v>96000</v>
      </c>
    </row>
    <row r="629" spans="1:8" s="5" customFormat="1" ht="20.25" x14ac:dyDescent="0.3">
      <c r="A629" s="35"/>
      <c r="B629" s="36"/>
      <c r="C629" s="36"/>
      <c r="D629" s="37"/>
      <c r="E629" s="36"/>
      <c r="F629" s="38"/>
      <c r="G629" s="96" t="s">
        <v>883</v>
      </c>
      <c r="H629" s="97">
        <f>SUM(H628)</f>
        <v>96000</v>
      </c>
    </row>
    <row r="630" spans="1:8" s="5" customFormat="1" ht="20.25" x14ac:dyDescent="0.3">
      <c r="A630" s="35"/>
      <c r="B630" s="36"/>
      <c r="C630" s="36"/>
      <c r="D630" s="37"/>
      <c r="E630" s="36"/>
      <c r="F630" s="38"/>
      <c r="G630" s="47" t="s">
        <v>1313</v>
      </c>
      <c r="H630" s="43">
        <f>SUM(H629,H627,H625,H620,H618)</f>
        <v>628609.68000000005</v>
      </c>
    </row>
    <row r="631" spans="1:8" s="5" customFormat="1" ht="20.25" x14ac:dyDescent="0.3">
      <c r="A631" s="56">
        <v>1000052064</v>
      </c>
      <c r="B631" s="36">
        <v>215</v>
      </c>
      <c r="C631" s="46" t="s">
        <v>1133</v>
      </c>
      <c r="D631" s="57">
        <v>44078</v>
      </c>
      <c r="E631" s="46">
        <v>239301</v>
      </c>
      <c r="F631" s="58"/>
      <c r="G631" s="39" t="s">
        <v>187</v>
      </c>
      <c r="H631" s="55">
        <v>118600</v>
      </c>
    </row>
    <row r="632" spans="1:8" s="5" customFormat="1" ht="20.25" x14ac:dyDescent="0.3">
      <c r="A632" s="35">
        <v>1000052094</v>
      </c>
      <c r="B632" s="36">
        <v>217</v>
      </c>
      <c r="C632" s="36" t="s">
        <v>1134</v>
      </c>
      <c r="D632" s="37">
        <v>44083</v>
      </c>
      <c r="E632" s="36">
        <v>239301</v>
      </c>
      <c r="F632" s="38"/>
      <c r="G632" s="39" t="s">
        <v>187</v>
      </c>
      <c r="H632" s="41">
        <v>118600</v>
      </c>
    </row>
    <row r="633" spans="1:8" s="5" customFormat="1" ht="20.25" x14ac:dyDescent="0.3">
      <c r="A633" s="35">
        <v>1000052152</v>
      </c>
      <c r="B633" s="36">
        <v>220</v>
      </c>
      <c r="C633" s="36" t="s">
        <v>1115</v>
      </c>
      <c r="D633" s="37">
        <v>44095</v>
      </c>
      <c r="E633" s="36">
        <v>239301</v>
      </c>
      <c r="F633" s="38"/>
      <c r="G633" s="39" t="s">
        <v>187</v>
      </c>
      <c r="H633" s="41">
        <v>102000</v>
      </c>
    </row>
    <row r="634" spans="1:8" s="5" customFormat="1" ht="20.25" x14ac:dyDescent="0.3">
      <c r="A634" s="35"/>
      <c r="B634" s="36"/>
      <c r="C634" s="36"/>
      <c r="D634" s="37"/>
      <c r="E634" s="36"/>
      <c r="F634" s="38"/>
      <c r="G634" s="96" t="s">
        <v>1008</v>
      </c>
      <c r="H634" s="97">
        <f>SUM(H631:H633)</f>
        <v>339200</v>
      </c>
    </row>
    <row r="635" spans="1:8" s="5" customFormat="1" ht="20.25" x14ac:dyDescent="0.3">
      <c r="A635" s="35">
        <v>1000052028</v>
      </c>
      <c r="B635" s="36">
        <v>212</v>
      </c>
      <c r="C635" s="36" t="s">
        <v>1110</v>
      </c>
      <c r="D635" s="37">
        <v>44095</v>
      </c>
      <c r="E635" s="36">
        <v>239301</v>
      </c>
      <c r="F635" s="38"/>
      <c r="G635" s="39" t="s">
        <v>187</v>
      </c>
      <c r="H635" s="41">
        <v>118600</v>
      </c>
    </row>
    <row r="636" spans="1:8" s="5" customFormat="1" ht="20.25" x14ac:dyDescent="0.3">
      <c r="A636" s="35"/>
      <c r="B636" s="36"/>
      <c r="C636" s="36"/>
      <c r="D636" s="37"/>
      <c r="E636" s="36"/>
      <c r="F636" s="38"/>
      <c r="G636" s="96" t="s">
        <v>938</v>
      </c>
      <c r="H636" s="97">
        <f>SUM(H635)</f>
        <v>118600</v>
      </c>
    </row>
    <row r="637" spans="1:8" s="5" customFormat="1" ht="20.25" x14ac:dyDescent="0.3">
      <c r="A637" s="35"/>
      <c r="B637" s="36"/>
      <c r="C637" s="36"/>
      <c r="D637" s="37"/>
      <c r="E637" s="36"/>
      <c r="F637" s="38"/>
      <c r="G637" s="47" t="s">
        <v>1314</v>
      </c>
      <c r="H637" s="43">
        <f>SUM(H636,H634)</f>
        <v>457800</v>
      </c>
    </row>
    <row r="638" spans="1:8" s="9" customFormat="1" ht="20.25" x14ac:dyDescent="0.3">
      <c r="A638" s="35"/>
      <c r="B638" s="36" t="s">
        <v>189</v>
      </c>
      <c r="C638" s="36" t="s">
        <v>1276</v>
      </c>
      <c r="D638" s="37">
        <v>44558</v>
      </c>
      <c r="E638" s="36">
        <v>239201</v>
      </c>
      <c r="F638" s="38" t="s">
        <v>1315</v>
      </c>
      <c r="G638" s="39" t="s">
        <v>190</v>
      </c>
      <c r="H638" s="41">
        <v>4956</v>
      </c>
    </row>
    <row r="639" spans="1:8" s="5" customFormat="1" ht="20.25" x14ac:dyDescent="0.3">
      <c r="A639" s="35"/>
      <c r="B639" s="36"/>
      <c r="C639" s="36"/>
      <c r="D639" s="37"/>
      <c r="E639" s="36"/>
      <c r="F639" s="38"/>
      <c r="G639" s="96" t="s">
        <v>1316</v>
      </c>
      <c r="H639" s="97">
        <f>SUM(H638:H638)</f>
        <v>4956</v>
      </c>
    </row>
    <row r="640" spans="1:8" s="5" customFormat="1" ht="20.25" x14ac:dyDescent="0.3">
      <c r="A640" s="35" t="s">
        <v>999</v>
      </c>
      <c r="B640" s="36" t="s">
        <v>191</v>
      </c>
      <c r="C640" s="36" t="s">
        <v>1317</v>
      </c>
      <c r="D640" s="37">
        <v>44628</v>
      </c>
      <c r="E640" s="36">
        <v>239201</v>
      </c>
      <c r="F640" s="38" t="s">
        <v>1315</v>
      </c>
      <c r="G640" s="39" t="s">
        <v>190</v>
      </c>
      <c r="H640" s="41">
        <v>6147.8</v>
      </c>
    </row>
    <row r="641" spans="1:8" s="5" customFormat="1" ht="20.25" x14ac:dyDescent="0.3">
      <c r="A641" s="35"/>
      <c r="B641" s="36"/>
      <c r="C641" s="36"/>
      <c r="D641" s="37"/>
      <c r="E641" s="36"/>
      <c r="F641" s="38"/>
      <c r="G641" s="96" t="s">
        <v>993</v>
      </c>
      <c r="H641" s="97">
        <f>SUM(H640:H640)</f>
        <v>6147.8</v>
      </c>
    </row>
    <row r="642" spans="1:8" s="5" customFormat="1" ht="20.25" x14ac:dyDescent="0.3">
      <c r="A642" s="35"/>
      <c r="B642" s="36"/>
      <c r="C642" s="36"/>
      <c r="D642" s="37"/>
      <c r="E642" s="36"/>
      <c r="F642" s="38"/>
      <c r="G642" s="47" t="s">
        <v>1318</v>
      </c>
      <c r="H642" s="43">
        <f>SUM(H641,H639)</f>
        <v>11103.8</v>
      </c>
    </row>
    <row r="643" spans="1:8" s="5" customFormat="1" ht="20.25" x14ac:dyDescent="0.3">
      <c r="A643" s="35">
        <v>1000057219</v>
      </c>
      <c r="B643" s="36">
        <v>53706</v>
      </c>
      <c r="C643" s="36" t="s">
        <v>1319</v>
      </c>
      <c r="D643" s="37">
        <v>44777</v>
      </c>
      <c r="E643" s="36">
        <v>239201</v>
      </c>
      <c r="F643" s="38" t="s">
        <v>1320</v>
      </c>
      <c r="G643" s="39" t="s">
        <v>739</v>
      </c>
      <c r="H643" s="41">
        <v>113280</v>
      </c>
    </row>
    <row r="644" spans="1:8" s="9" customFormat="1" ht="20.25" x14ac:dyDescent="0.3">
      <c r="A644" s="35"/>
      <c r="B644" s="36"/>
      <c r="C644" s="36"/>
      <c r="D644" s="37"/>
      <c r="E644" s="36"/>
      <c r="F644" s="38"/>
      <c r="G644" s="96" t="s">
        <v>872</v>
      </c>
      <c r="H644" s="97">
        <f>SUM(H643:H643)</f>
        <v>113280</v>
      </c>
    </row>
    <row r="645" spans="1:8" s="5" customFormat="1" ht="20.25" x14ac:dyDescent="0.3">
      <c r="A645" s="35"/>
      <c r="B645" s="36"/>
      <c r="C645" s="36"/>
      <c r="D645" s="37"/>
      <c r="E645" s="36"/>
      <c r="F645" s="38"/>
      <c r="G645" s="47" t="s">
        <v>1321</v>
      </c>
      <c r="H645" s="43">
        <f>SUM(H644)</f>
        <v>113280</v>
      </c>
    </row>
    <row r="646" spans="1:8" s="5" customFormat="1" ht="20.25" x14ac:dyDescent="0.3">
      <c r="A646" s="35">
        <v>1000057339</v>
      </c>
      <c r="B646" s="36">
        <v>10</v>
      </c>
      <c r="C646" s="36" t="s">
        <v>1322</v>
      </c>
      <c r="D646" s="37">
        <v>44795</v>
      </c>
      <c r="E646" s="36">
        <v>234101</v>
      </c>
      <c r="F646" s="38" t="s">
        <v>1323</v>
      </c>
      <c r="G646" s="39" t="s">
        <v>740</v>
      </c>
      <c r="H646" s="41">
        <v>16275</v>
      </c>
    </row>
    <row r="647" spans="1:8" s="5" customFormat="1" ht="20.25" x14ac:dyDescent="0.3">
      <c r="A647" s="35">
        <v>1000057338</v>
      </c>
      <c r="B647" s="36">
        <v>9</v>
      </c>
      <c r="C647" s="36" t="s">
        <v>1324</v>
      </c>
      <c r="D647" s="37">
        <v>44796</v>
      </c>
      <c r="E647" s="36">
        <v>234101</v>
      </c>
      <c r="F647" s="38" t="s">
        <v>1323</v>
      </c>
      <c r="G647" s="39" t="s">
        <v>740</v>
      </c>
      <c r="H647" s="41">
        <v>1500</v>
      </c>
    </row>
    <row r="648" spans="1:8" s="5" customFormat="1" ht="20.25" x14ac:dyDescent="0.3">
      <c r="A648" s="35">
        <v>1000057332</v>
      </c>
      <c r="B648" s="36">
        <v>8</v>
      </c>
      <c r="C648" s="36" t="s">
        <v>1325</v>
      </c>
      <c r="D648" s="37" t="s">
        <v>1326</v>
      </c>
      <c r="E648" s="36">
        <v>239301</v>
      </c>
      <c r="F648" s="38" t="s">
        <v>1323</v>
      </c>
      <c r="G648" s="39" t="s">
        <v>740</v>
      </c>
      <c r="H648" s="41">
        <v>80577.149999999994</v>
      </c>
    </row>
    <row r="649" spans="1:8" s="5" customFormat="1" ht="20.25" x14ac:dyDescent="0.3">
      <c r="A649" s="35"/>
      <c r="B649" s="36"/>
      <c r="C649" s="36"/>
      <c r="D649" s="37"/>
      <c r="E649" s="36"/>
      <c r="F649" s="38"/>
      <c r="G649" s="96" t="s">
        <v>872</v>
      </c>
      <c r="H649" s="97">
        <f>SUM(H646:H648)</f>
        <v>98352.15</v>
      </c>
    </row>
    <row r="650" spans="1:8" s="9" customFormat="1" ht="20.25" x14ac:dyDescent="0.3">
      <c r="A650" s="35">
        <v>1000057366</v>
      </c>
      <c r="B650" s="36">
        <v>13</v>
      </c>
      <c r="C650" s="36" t="s">
        <v>1327</v>
      </c>
      <c r="D650" s="37">
        <v>44799</v>
      </c>
      <c r="E650" s="36">
        <v>239301</v>
      </c>
      <c r="F650" s="38" t="s">
        <v>1323</v>
      </c>
      <c r="G650" s="39" t="s">
        <v>740</v>
      </c>
      <c r="H650" s="41">
        <v>10620</v>
      </c>
    </row>
    <row r="651" spans="1:8" s="9" customFormat="1" ht="20.25" x14ac:dyDescent="0.3">
      <c r="A651" s="35">
        <v>1000057349</v>
      </c>
      <c r="B651" s="36">
        <v>11</v>
      </c>
      <c r="C651" s="36" t="s">
        <v>1328</v>
      </c>
      <c r="D651" s="37">
        <v>44798</v>
      </c>
      <c r="E651" s="36">
        <v>239301</v>
      </c>
      <c r="F651" s="38" t="s">
        <v>1323</v>
      </c>
      <c r="G651" s="39" t="s">
        <v>740</v>
      </c>
      <c r="H651" s="41">
        <v>79399.25</v>
      </c>
    </row>
    <row r="652" spans="1:8" s="5" customFormat="1" ht="20.25" x14ac:dyDescent="0.3">
      <c r="A652" s="35">
        <v>1000057350</v>
      </c>
      <c r="B652" s="36">
        <v>12</v>
      </c>
      <c r="C652" s="36" t="s">
        <v>1329</v>
      </c>
      <c r="D652" s="37">
        <v>44798</v>
      </c>
      <c r="E652" s="36">
        <v>239301</v>
      </c>
      <c r="F652" s="38" t="s">
        <v>1323</v>
      </c>
      <c r="G652" s="39" t="s">
        <v>740</v>
      </c>
      <c r="H652" s="41">
        <v>32125.5</v>
      </c>
    </row>
    <row r="653" spans="1:8" s="9" customFormat="1" ht="20.25" x14ac:dyDescent="0.3">
      <c r="A653" s="35">
        <v>1000057383</v>
      </c>
      <c r="B653" s="36">
        <v>17</v>
      </c>
      <c r="C653" s="36" t="s">
        <v>1330</v>
      </c>
      <c r="D653" s="37">
        <v>44802</v>
      </c>
      <c r="E653" s="36">
        <v>239301</v>
      </c>
      <c r="F653" s="38" t="s">
        <v>1323</v>
      </c>
      <c r="G653" s="39" t="s">
        <v>740</v>
      </c>
      <c r="H653" s="41">
        <v>37500</v>
      </c>
    </row>
    <row r="654" spans="1:8" s="9" customFormat="1" ht="20.25" x14ac:dyDescent="0.3">
      <c r="A654" s="35">
        <v>1000057381</v>
      </c>
      <c r="B654" s="36">
        <v>15</v>
      </c>
      <c r="C654" s="36" t="s">
        <v>891</v>
      </c>
      <c r="D654" s="37">
        <v>44799</v>
      </c>
      <c r="E654" s="36">
        <v>239301</v>
      </c>
      <c r="F654" s="38" t="s">
        <v>1323</v>
      </c>
      <c r="G654" s="39" t="s">
        <v>740</v>
      </c>
      <c r="H654" s="41">
        <v>42400</v>
      </c>
    </row>
    <row r="655" spans="1:8" s="9" customFormat="1" ht="20.25" x14ac:dyDescent="0.3">
      <c r="A655" s="35">
        <v>1000057368</v>
      </c>
      <c r="B655" s="36">
        <v>14</v>
      </c>
      <c r="C655" s="36" t="s">
        <v>1194</v>
      </c>
      <c r="D655" s="37">
        <v>44799</v>
      </c>
      <c r="E655" s="36">
        <v>234101</v>
      </c>
      <c r="F655" s="38" t="s">
        <v>1323</v>
      </c>
      <c r="G655" s="39" t="s">
        <v>740</v>
      </c>
      <c r="H655" s="41">
        <v>42775</v>
      </c>
    </row>
    <row r="656" spans="1:8" s="5" customFormat="1" ht="20.25" x14ac:dyDescent="0.3">
      <c r="A656" s="35">
        <v>1000057377</v>
      </c>
      <c r="B656" s="36">
        <v>16</v>
      </c>
      <c r="C656" s="36" t="s">
        <v>892</v>
      </c>
      <c r="D656" s="37">
        <v>44799</v>
      </c>
      <c r="E656" s="36">
        <v>234101</v>
      </c>
      <c r="F656" s="38" t="s">
        <v>1323</v>
      </c>
      <c r="G656" s="39" t="s">
        <v>740</v>
      </c>
      <c r="H656" s="41">
        <v>5100</v>
      </c>
    </row>
    <row r="657" spans="1:8" s="5" customFormat="1" ht="20.25" x14ac:dyDescent="0.3">
      <c r="A657" s="35">
        <v>1000057433</v>
      </c>
      <c r="B657" s="36">
        <v>22</v>
      </c>
      <c r="C657" s="36" t="s">
        <v>1125</v>
      </c>
      <c r="D657" s="37">
        <v>44809</v>
      </c>
      <c r="E657" s="36">
        <v>234101</v>
      </c>
      <c r="F657" s="38" t="s">
        <v>1323</v>
      </c>
      <c r="G657" s="39" t="s">
        <v>740</v>
      </c>
      <c r="H657" s="41">
        <v>28896</v>
      </c>
    </row>
    <row r="658" spans="1:8" s="5" customFormat="1" ht="20.25" x14ac:dyDescent="0.3">
      <c r="A658" s="35">
        <v>1000057547</v>
      </c>
      <c r="B658" s="36">
        <v>34</v>
      </c>
      <c r="C658" s="36" t="s">
        <v>1022</v>
      </c>
      <c r="D658" s="37">
        <v>44823</v>
      </c>
      <c r="E658" s="36">
        <v>234101</v>
      </c>
      <c r="F658" s="38" t="s">
        <v>1323</v>
      </c>
      <c r="G658" s="39" t="s">
        <v>740</v>
      </c>
      <c r="H658" s="41">
        <v>140125</v>
      </c>
    </row>
    <row r="659" spans="1:8" s="5" customFormat="1" ht="20.25" x14ac:dyDescent="0.3">
      <c r="A659" s="35">
        <v>1000057533</v>
      </c>
      <c r="B659" s="36">
        <v>33</v>
      </c>
      <c r="C659" s="36" t="s">
        <v>1129</v>
      </c>
      <c r="D659" s="37">
        <v>44820</v>
      </c>
      <c r="E659" s="36">
        <v>234101</v>
      </c>
      <c r="F659" s="38" t="s">
        <v>1323</v>
      </c>
      <c r="G659" s="39" t="s">
        <v>740</v>
      </c>
      <c r="H659" s="41">
        <v>15267</v>
      </c>
    </row>
    <row r="660" spans="1:8" s="5" customFormat="1" ht="20.25" x14ac:dyDescent="0.3">
      <c r="A660" s="35">
        <v>1000057575</v>
      </c>
      <c r="B660" s="36">
        <v>34</v>
      </c>
      <c r="C660" s="36" t="s">
        <v>1128</v>
      </c>
      <c r="D660" s="37">
        <v>44829</v>
      </c>
      <c r="E660" s="36">
        <v>234101</v>
      </c>
      <c r="F660" s="38" t="s">
        <v>1323</v>
      </c>
      <c r="G660" s="39" t="s">
        <v>740</v>
      </c>
      <c r="H660" s="41">
        <v>55000</v>
      </c>
    </row>
    <row r="661" spans="1:8" s="5" customFormat="1" ht="20.25" x14ac:dyDescent="0.3">
      <c r="A661" s="35">
        <v>1000057444</v>
      </c>
      <c r="B661" s="36">
        <v>23</v>
      </c>
      <c r="C661" s="36" t="s">
        <v>1331</v>
      </c>
      <c r="D661" s="37">
        <v>44812</v>
      </c>
      <c r="E661" s="36">
        <v>234101</v>
      </c>
      <c r="F661" s="38" t="s">
        <v>1323</v>
      </c>
      <c r="G661" s="39" t="s">
        <v>740</v>
      </c>
      <c r="H661" s="41">
        <v>60000</v>
      </c>
    </row>
    <row r="662" spans="1:8" s="5" customFormat="1" ht="20.25" x14ac:dyDescent="0.3">
      <c r="A662" s="35">
        <v>1000057467</v>
      </c>
      <c r="B662" s="36">
        <v>25</v>
      </c>
      <c r="C662" s="36" t="s">
        <v>1123</v>
      </c>
      <c r="D662" s="37">
        <v>44816</v>
      </c>
      <c r="E662" s="36">
        <v>234101</v>
      </c>
      <c r="F662" s="38" t="s">
        <v>1323</v>
      </c>
      <c r="G662" s="39" t="s">
        <v>740</v>
      </c>
      <c r="H662" s="41">
        <v>81000</v>
      </c>
    </row>
    <row r="663" spans="1:8" s="5" customFormat="1" ht="20.25" x14ac:dyDescent="0.3">
      <c r="A663" s="35">
        <v>1000057411</v>
      </c>
      <c r="B663" s="36">
        <v>18</v>
      </c>
      <c r="C663" s="36" t="s">
        <v>1332</v>
      </c>
      <c r="D663" s="37">
        <v>44809</v>
      </c>
      <c r="E663" s="36">
        <v>239301</v>
      </c>
      <c r="F663" s="38" t="s">
        <v>1323</v>
      </c>
      <c r="G663" s="39" t="s">
        <v>740</v>
      </c>
      <c r="H663" s="41">
        <v>48238.400000000001</v>
      </c>
    </row>
    <row r="664" spans="1:8" s="5" customFormat="1" ht="20.25" x14ac:dyDescent="0.3">
      <c r="A664" s="35">
        <v>1000057471</v>
      </c>
      <c r="B664" s="36">
        <v>26</v>
      </c>
      <c r="C664" s="36" t="s">
        <v>1333</v>
      </c>
      <c r="D664" s="37">
        <v>44816</v>
      </c>
      <c r="E664" s="36">
        <v>239301</v>
      </c>
      <c r="F664" s="38" t="s">
        <v>1323</v>
      </c>
      <c r="G664" s="39" t="s">
        <v>740</v>
      </c>
      <c r="H664" s="41">
        <v>41609.75</v>
      </c>
    </row>
    <row r="665" spans="1:8" s="5" customFormat="1" ht="20.25" x14ac:dyDescent="0.3">
      <c r="A665" s="35">
        <v>1000057412</v>
      </c>
      <c r="B665" s="36">
        <v>19</v>
      </c>
      <c r="C665" s="36" t="s">
        <v>1334</v>
      </c>
      <c r="D665" s="37">
        <v>44806</v>
      </c>
      <c r="E665" s="36">
        <v>239301</v>
      </c>
      <c r="F665" s="38" t="s">
        <v>1323</v>
      </c>
      <c r="G665" s="39" t="s">
        <v>740</v>
      </c>
      <c r="H665" s="41">
        <v>3799.6</v>
      </c>
    </row>
    <row r="666" spans="1:8" s="5" customFormat="1" ht="20.25" x14ac:dyDescent="0.3">
      <c r="A666" s="35">
        <v>1000057466</v>
      </c>
      <c r="B666" s="36">
        <v>26</v>
      </c>
      <c r="C666" s="36" t="s">
        <v>1130</v>
      </c>
      <c r="D666" s="37">
        <v>44816</v>
      </c>
      <c r="E666" s="36">
        <v>239301</v>
      </c>
      <c r="F666" s="38" t="s">
        <v>1323</v>
      </c>
      <c r="G666" s="39" t="s">
        <v>740</v>
      </c>
      <c r="H666" s="41">
        <v>6395.6</v>
      </c>
    </row>
    <row r="667" spans="1:8" s="5" customFormat="1" ht="20.25" x14ac:dyDescent="0.3">
      <c r="A667" s="35">
        <v>1000057562</v>
      </c>
      <c r="B667" s="36">
        <v>35</v>
      </c>
      <c r="C667" s="36" t="s">
        <v>1335</v>
      </c>
      <c r="D667" s="37">
        <v>44829</v>
      </c>
      <c r="E667" s="36">
        <v>239301</v>
      </c>
      <c r="F667" s="38" t="s">
        <v>1323</v>
      </c>
      <c r="G667" s="39" t="s">
        <v>740</v>
      </c>
      <c r="H667" s="41">
        <v>129500</v>
      </c>
    </row>
    <row r="668" spans="1:8" s="5" customFormat="1" ht="20.25" x14ac:dyDescent="0.3">
      <c r="A668" s="35">
        <v>1000057591</v>
      </c>
      <c r="B668" s="36">
        <v>37</v>
      </c>
      <c r="C668" s="36" t="s">
        <v>1336</v>
      </c>
      <c r="D668" s="37">
        <v>44829</v>
      </c>
      <c r="E668" s="36">
        <v>239301</v>
      </c>
      <c r="F668" s="38" t="s">
        <v>1323</v>
      </c>
      <c r="G668" s="39" t="s">
        <v>740</v>
      </c>
      <c r="H668" s="41">
        <v>123600</v>
      </c>
    </row>
    <row r="669" spans="1:8" s="5" customFormat="1" ht="20.25" x14ac:dyDescent="0.3">
      <c r="A669" s="35">
        <v>1000057597</v>
      </c>
      <c r="B669" s="36">
        <v>44</v>
      </c>
      <c r="C669" s="36" t="s">
        <v>1126</v>
      </c>
      <c r="D669" s="37">
        <v>44831</v>
      </c>
      <c r="E669" s="36">
        <v>234101</v>
      </c>
      <c r="F669" s="38" t="s">
        <v>1323</v>
      </c>
      <c r="G669" s="39" t="s">
        <v>740</v>
      </c>
      <c r="H669" s="41">
        <v>1357.95</v>
      </c>
    </row>
    <row r="670" spans="1:8" s="5" customFormat="1" ht="20.25" x14ac:dyDescent="0.3">
      <c r="A670" s="35">
        <v>1000057590</v>
      </c>
      <c r="B670" s="36">
        <v>42</v>
      </c>
      <c r="C670" s="36" t="s">
        <v>896</v>
      </c>
      <c r="D670" s="37">
        <v>44831</v>
      </c>
      <c r="E670" s="36">
        <v>234101</v>
      </c>
      <c r="F670" s="38" t="s">
        <v>1323</v>
      </c>
      <c r="G670" s="39" t="s">
        <v>740</v>
      </c>
      <c r="H670" s="41">
        <v>87000</v>
      </c>
    </row>
    <row r="671" spans="1:8" s="5" customFormat="1" ht="20.25" x14ac:dyDescent="0.3">
      <c r="A671" s="35">
        <v>1000057589</v>
      </c>
      <c r="B671" s="36">
        <v>41</v>
      </c>
      <c r="C671" s="36" t="s">
        <v>1337</v>
      </c>
      <c r="D671" s="37">
        <v>44831</v>
      </c>
      <c r="E671" s="36">
        <v>234101</v>
      </c>
      <c r="F671" s="38" t="s">
        <v>1323</v>
      </c>
      <c r="G671" s="39" t="s">
        <v>740</v>
      </c>
      <c r="H671" s="41">
        <v>91115</v>
      </c>
    </row>
    <row r="672" spans="1:8" s="5" customFormat="1" ht="20.25" x14ac:dyDescent="0.3">
      <c r="A672" s="35">
        <v>1000057621</v>
      </c>
      <c r="B672" s="36">
        <v>45</v>
      </c>
      <c r="C672" s="36" t="s">
        <v>1272</v>
      </c>
      <c r="D672" s="37">
        <v>44832</v>
      </c>
      <c r="E672" s="36">
        <v>234101</v>
      </c>
      <c r="F672" s="38" t="s">
        <v>1323</v>
      </c>
      <c r="G672" s="39" t="s">
        <v>740</v>
      </c>
      <c r="H672" s="41">
        <v>2162.6</v>
      </c>
    </row>
    <row r="673" spans="1:8" s="5" customFormat="1" ht="20.25" x14ac:dyDescent="0.3">
      <c r="A673" s="35">
        <v>1000057523</v>
      </c>
      <c r="B673" s="36">
        <v>32</v>
      </c>
      <c r="C673" s="36" t="s">
        <v>1124</v>
      </c>
      <c r="D673" s="37">
        <v>44820</v>
      </c>
      <c r="E673" s="36">
        <v>234101</v>
      </c>
      <c r="F673" s="38" t="s">
        <v>1323</v>
      </c>
      <c r="G673" s="39" t="s">
        <v>740</v>
      </c>
      <c r="H673" s="41">
        <v>30680</v>
      </c>
    </row>
    <row r="674" spans="1:8" s="5" customFormat="1" ht="20.25" x14ac:dyDescent="0.3">
      <c r="A674" s="35"/>
      <c r="B674" s="36"/>
      <c r="C674" s="36"/>
      <c r="D674" s="37"/>
      <c r="E674" s="36"/>
      <c r="F674" s="38"/>
      <c r="G674" s="96" t="s">
        <v>883</v>
      </c>
      <c r="H674" s="97">
        <f>SUM(H650:H673)</f>
        <v>1195666.6499999999</v>
      </c>
    </row>
    <row r="675" spans="1:8" s="5" customFormat="1" ht="20.25" x14ac:dyDescent="0.3">
      <c r="A675" s="35"/>
      <c r="B675" s="36"/>
      <c r="C675" s="36"/>
      <c r="D675" s="37"/>
      <c r="E675" s="36"/>
      <c r="F675" s="38"/>
      <c r="G675" s="47" t="s">
        <v>1339</v>
      </c>
      <c r="H675" s="43">
        <f>SUM(H674,H649)</f>
        <v>1294018.7999999998</v>
      </c>
    </row>
    <row r="676" spans="1:8" s="5" customFormat="1" ht="20.25" x14ac:dyDescent="0.3">
      <c r="A676" s="35">
        <v>1000057347</v>
      </c>
      <c r="B676" s="36">
        <v>47279</v>
      </c>
      <c r="C676" s="36" t="s">
        <v>1340</v>
      </c>
      <c r="D676" s="37">
        <v>44798</v>
      </c>
      <c r="E676" s="36">
        <v>237202</v>
      </c>
      <c r="F676" s="38" t="s">
        <v>1341</v>
      </c>
      <c r="G676" s="39" t="s">
        <v>793</v>
      </c>
      <c r="H676" s="41">
        <v>46475</v>
      </c>
    </row>
    <row r="677" spans="1:8" s="5" customFormat="1" ht="20.25" x14ac:dyDescent="0.3">
      <c r="A677" s="35"/>
      <c r="B677" s="36"/>
      <c r="C677" s="36"/>
      <c r="D677" s="37"/>
      <c r="E677" s="36"/>
      <c r="F677" s="38"/>
      <c r="G677" s="96" t="s">
        <v>883</v>
      </c>
      <c r="H677" s="97">
        <f>SUM(H676)</f>
        <v>46475</v>
      </c>
    </row>
    <row r="678" spans="1:8" s="5" customFormat="1" ht="20.25" x14ac:dyDescent="0.3">
      <c r="A678" s="35"/>
      <c r="B678" s="36"/>
      <c r="C678" s="36"/>
      <c r="D678" s="37"/>
      <c r="E678" s="36"/>
      <c r="F678" s="38"/>
      <c r="G678" s="47" t="s">
        <v>1342</v>
      </c>
      <c r="H678" s="43">
        <f>SUM(H677)</f>
        <v>46475</v>
      </c>
    </row>
    <row r="679" spans="1:8" s="5" customFormat="1" ht="40.5" x14ac:dyDescent="0.3">
      <c r="A679" s="35">
        <v>1000054189</v>
      </c>
      <c r="B679" s="36">
        <v>280</v>
      </c>
      <c r="C679" s="36" t="s">
        <v>1343</v>
      </c>
      <c r="D679" s="37">
        <v>44386</v>
      </c>
      <c r="E679" s="36">
        <v>237202</v>
      </c>
      <c r="F679" s="38" t="s">
        <v>1344</v>
      </c>
      <c r="G679" s="48" t="s">
        <v>192</v>
      </c>
      <c r="H679" s="41">
        <v>27200</v>
      </c>
    </row>
    <row r="680" spans="1:8" s="5" customFormat="1" ht="40.5" x14ac:dyDescent="0.3">
      <c r="A680" s="35">
        <v>1000054077</v>
      </c>
      <c r="B680" s="36">
        <v>277</v>
      </c>
      <c r="C680" s="36" t="s">
        <v>1345</v>
      </c>
      <c r="D680" s="37">
        <v>44364</v>
      </c>
      <c r="E680" s="36">
        <v>239301</v>
      </c>
      <c r="F680" s="38" t="s">
        <v>1344</v>
      </c>
      <c r="G680" s="48" t="s">
        <v>192</v>
      </c>
      <c r="H680" s="41">
        <v>56400</v>
      </c>
    </row>
    <row r="681" spans="1:8" s="5" customFormat="1" ht="40.5" x14ac:dyDescent="0.3">
      <c r="A681" s="35">
        <v>1000054188</v>
      </c>
      <c r="B681" s="36">
        <v>283</v>
      </c>
      <c r="C681" s="36" t="s">
        <v>1346</v>
      </c>
      <c r="D681" s="37">
        <v>44391</v>
      </c>
      <c r="E681" s="36">
        <v>239301</v>
      </c>
      <c r="F681" s="38" t="s">
        <v>1344</v>
      </c>
      <c r="G681" s="48" t="s">
        <v>192</v>
      </c>
      <c r="H681" s="41">
        <v>74055</v>
      </c>
    </row>
    <row r="682" spans="1:8" s="5" customFormat="1" ht="40.5" x14ac:dyDescent="0.3">
      <c r="A682" s="35">
        <v>1000054254</v>
      </c>
      <c r="B682" s="36">
        <v>285</v>
      </c>
      <c r="C682" s="36" t="s">
        <v>1347</v>
      </c>
      <c r="D682" s="37">
        <v>44391</v>
      </c>
      <c r="E682" s="36">
        <v>237202</v>
      </c>
      <c r="F682" s="38" t="s">
        <v>1344</v>
      </c>
      <c r="G682" s="48" t="s">
        <v>192</v>
      </c>
      <c r="H682" s="41">
        <v>37672</v>
      </c>
    </row>
    <row r="683" spans="1:8" s="5" customFormat="1" ht="40.5" x14ac:dyDescent="0.3">
      <c r="A683" s="35">
        <v>1000054235</v>
      </c>
      <c r="B683" s="36">
        <v>284</v>
      </c>
      <c r="C683" s="36" t="s">
        <v>1348</v>
      </c>
      <c r="D683" s="37">
        <v>44391</v>
      </c>
      <c r="E683" s="36">
        <v>239301</v>
      </c>
      <c r="F683" s="38" t="s">
        <v>1344</v>
      </c>
      <c r="G683" s="48" t="s">
        <v>192</v>
      </c>
      <c r="H683" s="41">
        <v>56400</v>
      </c>
    </row>
    <row r="684" spans="1:8" s="5" customFormat="1" ht="20.25" x14ac:dyDescent="0.3">
      <c r="A684" s="35"/>
      <c r="B684" s="36"/>
      <c r="C684" s="36"/>
      <c r="D684" s="37"/>
      <c r="E684" s="36"/>
      <c r="F684" s="38"/>
      <c r="G684" s="96" t="s">
        <v>1201</v>
      </c>
      <c r="H684" s="97">
        <f>SUM(H679:H683)</f>
        <v>251727</v>
      </c>
    </row>
    <row r="685" spans="1:8" s="5" customFormat="1" ht="40.5" x14ac:dyDescent="0.3">
      <c r="A685" s="35">
        <v>1000054300</v>
      </c>
      <c r="B685" s="36">
        <v>287</v>
      </c>
      <c r="C685" s="36" t="s">
        <v>1265</v>
      </c>
      <c r="D685" s="37">
        <v>44400</v>
      </c>
      <c r="E685" s="36">
        <v>239301</v>
      </c>
      <c r="F685" s="38" t="s">
        <v>1344</v>
      </c>
      <c r="G685" s="48" t="s">
        <v>192</v>
      </c>
      <c r="H685" s="41">
        <v>47000</v>
      </c>
    </row>
    <row r="686" spans="1:8" s="5" customFormat="1" ht="40.5" x14ac:dyDescent="0.3">
      <c r="A686" s="35">
        <v>1000054408</v>
      </c>
      <c r="B686" s="36">
        <v>292</v>
      </c>
      <c r="C686" s="36" t="s">
        <v>1349</v>
      </c>
      <c r="D686" s="37">
        <v>44427</v>
      </c>
      <c r="E686" s="36">
        <v>239301</v>
      </c>
      <c r="F686" s="38" t="s">
        <v>1344</v>
      </c>
      <c r="G686" s="48" t="s">
        <v>192</v>
      </c>
      <c r="H686" s="41">
        <v>118590</v>
      </c>
    </row>
    <row r="687" spans="1:8" s="5" customFormat="1" ht="20.25" x14ac:dyDescent="0.3">
      <c r="A687" s="35"/>
      <c r="B687" s="36"/>
      <c r="C687" s="36"/>
      <c r="D687" s="37"/>
      <c r="E687" s="36"/>
      <c r="F687" s="38"/>
      <c r="G687" s="96" t="s">
        <v>1145</v>
      </c>
      <c r="H687" s="97">
        <f>SUM(H685:H686)</f>
        <v>165590</v>
      </c>
    </row>
    <row r="688" spans="1:8" s="5" customFormat="1" ht="40.5" x14ac:dyDescent="0.3">
      <c r="A688" s="35">
        <v>1000054794</v>
      </c>
      <c r="B688" s="36">
        <v>300</v>
      </c>
      <c r="C688" s="36" t="s">
        <v>1350</v>
      </c>
      <c r="D688" s="37">
        <v>44447</v>
      </c>
      <c r="E688" s="36">
        <v>239301</v>
      </c>
      <c r="F688" s="38" t="s">
        <v>1344</v>
      </c>
      <c r="G688" s="48" t="s">
        <v>192</v>
      </c>
      <c r="H688" s="41">
        <v>113050</v>
      </c>
    </row>
    <row r="689" spans="1:8" s="5" customFormat="1" ht="20.25" x14ac:dyDescent="0.3">
      <c r="A689" s="35"/>
      <c r="B689" s="36"/>
      <c r="C689" s="36"/>
      <c r="D689" s="37"/>
      <c r="E689" s="36"/>
      <c r="F689" s="38"/>
      <c r="G689" s="96" t="s">
        <v>1145</v>
      </c>
      <c r="H689" s="97">
        <f>SUM(H688:H688)</f>
        <v>113050</v>
      </c>
    </row>
    <row r="690" spans="1:8" s="5" customFormat="1" ht="40.5" x14ac:dyDescent="0.3">
      <c r="A690" s="56">
        <v>1000055005</v>
      </c>
      <c r="B690" s="46">
        <v>302</v>
      </c>
      <c r="C690" s="46" t="s">
        <v>1351</v>
      </c>
      <c r="D690" s="57">
        <v>44480</v>
      </c>
      <c r="E690" s="46">
        <v>237203</v>
      </c>
      <c r="F690" s="58" t="s">
        <v>1344</v>
      </c>
      <c r="G690" s="39" t="s">
        <v>192</v>
      </c>
      <c r="H690" s="55">
        <v>70525</v>
      </c>
    </row>
    <row r="691" spans="1:8" s="5" customFormat="1" ht="40.5" x14ac:dyDescent="0.3">
      <c r="A691" s="35">
        <v>1000055069</v>
      </c>
      <c r="B691" s="36">
        <v>305</v>
      </c>
      <c r="C691" s="36" t="s">
        <v>1352</v>
      </c>
      <c r="D691" s="37">
        <v>44487</v>
      </c>
      <c r="E691" s="36">
        <v>239301</v>
      </c>
      <c r="F691" s="38" t="s">
        <v>1344</v>
      </c>
      <c r="G691" s="48" t="s">
        <v>192</v>
      </c>
      <c r="H691" s="41">
        <v>900</v>
      </c>
    </row>
    <row r="692" spans="1:8" s="5" customFormat="1" ht="20.25" x14ac:dyDescent="0.3">
      <c r="A692" s="35"/>
      <c r="B692" s="36"/>
      <c r="C692" s="36"/>
      <c r="D692" s="37"/>
      <c r="E692" s="36"/>
      <c r="F692" s="38"/>
      <c r="G692" s="96" t="s">
        <v>928</v>
      </c>
      <c r="H692" s="97">
        <f>SUM(H690:H691)</f>
        <v>71425</v>
      </c>
    </row>
    <row r="693" spans="1:8" s="5" customFormat="1" ht="40.5" x14ac:dyDescent="0.3">
      <c r="A693" s="35">
        <v>1000055322</v>
      </c>
      <c r="B693" s="36">
        <v>311</v>
      </c>
      <c r="C693" s="36" t="s">
        <v>1353</v>
      </c>
      <c r="D693" s="37">
        <v>44518</v>
      </c>
      <c r="E693" s="36">
        <v>237202</v>
      </c>
      <c r="F693" s="38" t="s">
        <v>1344</v>
      </c>
      <c r="G693" s="48" t="s">
        <v>192</v>
      </c>
      <c r="H693" s="41">
        <v>33806.400000000001</v>
      </c>
    </row>
    <row r="694" spans="1:8" s="5" customFormat="1" ht="20.25" x14ac:dyDescent="0.3">
      <c r="A694" s="35"/>
      <c r="B694" s="36"/>
      <c r="C694" s="36"/>
      <c r="D694" s="37"/>
      <c r="E694" s="36"/>
      <c r="F694" s="38"/>
      <c r="G694" s="96" t="s">
        <v>931</v>
      </c>
      <c r="H694" s="97">
        <f>SUM(H693)</f>
        <v>33806.400000000001</v>
      </c>
    </row>
    <row r="695" spans="1:8" s="5" customFormat="1" ht="40.5" x14ac:dyDescent="0.3">
      <c r="A695" s="35">
        <v>1000055260</v>
      </c>
      <c r="B695" s="36">
        <v>310</v>
      </c>
      <c r="C695" s="36" t="s">
        <v>1354</v>
      </c>
      <c r="D695" s="37">
        <v>44518</v>
      </c>
      <c r="E695" s="36">
        <v>237202</v>
      </c>
      <c r="F695" s="38" t="s">
        <v>1344</v>
      </c>
      <c r="G695" s="48" t="s">
        <v>192</v>
      </c>
      <c r="H695" s="41">
        <v>40000</v>
      </c>
    </row>
    <row r="696" spans="1:8" s="5" customFormat="1" ht="40.5" x14ac:dyDescent="0.3">
      <c r="A696" s="56">
        <v>1000055515</v>
      </c>
      <c r="B696" s="46">
        <v>316</v>
      </c>
      <c r="C696" s="46" t="s">
        <v>1355</v>
      </c>
      <c r="D696" s="57">
        <v>44544</v>
      </c>
      <c r="E696" s="46">
        <v>237203</v>
      </c>
      <c r="F696" s="58" t="s">
        <v>1344</v>
      </c>
      <c r="G696" s="39" t="s">
        <v>192</v>
      </c>
      <c r="H696" s="55">
        <v>41420</v>
      </c>
    </row>
    <row r="697" spans="1:8" s="5" customFormat="1" ht="20.25" x14ac:dyDescent="0.3">
      <c r="A697" s="35"/>
      <c r="B697" s="36"/>
      <c r="C697" s="36"/>
      <c r="D697" s="37"/>
      <c r="E697" s="36"/>
      <c r="F697" s="38"/>
      <c r="G697" s="96" t="s">
        <v>996</v>
      </c>
      <c r="H697" s="97">
        <f>SUM(H695:H696)</f>
        <v>81420</v>
      </c>
    </row>
    <row r="698" spans="1:8" s="5" customFormat="1" ht="40.5" x14ac:dyDescent="0.3">
      <c r="A698" s="35">
        <v>1000056345</v>
      </c>
      <c r="B698" s="36">
        <v>334</v>
      </c>
      <c r="C698" s="36" t="s">
        <v>1356</v>
      </c>
      <c r="D698" s="37">
        <v>44655</v>
      </c>
      <c r="E698" s="36">
        <v>237203</v>
      </c>
      <c r="F698" s="38" t="s">
        <v>1344</v>
      </c>
      <c r="G698" s="48" t="s">
        <v>192</v>
      </c>
      <c r="H698" s="41">
        <v>21950</v>
      </c>
    </row>
    <row r="699" spans="1:8" s="5" customFormat="1" ht="40.5" x14ac:dyDescent="0.3">
      <c r="A699" s="35">
        <v>1000056394</v>
      </c>
      <c r="B699" s="36">
        <v>336</v>
      </c>
      <c r="C699" s="36" t="s">
        <v>1244</v>
      </c>
      <c r="D699" s="37">
        <v>44659</v>
      </c>
      <c r="E699" s="36">
        <v>237203</v>
      </c>
      <c r="F699" s="38" t="s">
        <v>1344</v>
      </c>
      <c r="G699" s="48" t="s">
        <v>192</v>
      </c>
      <c r="H699" s="41">
        <v>30882.400000000001</v>
      </c>
    </row>
    <row r="700" spans="1:8" s="5" customFormat="1" ht="20.25" x14ac:dyDescent="0.3">
      <c r="A700" s="35"/>
      <c r="B700" s="36"/>
      <c r="C700" s="36"/>
      <c r="D700" s="37"/>
      <c r="E700" s="36"/>
      <c r="F700" s="38"/>
      <c r="G700" s="96" t="s">
        <v>1039</v>
      </c>
      <c r="H700" s="97">
        <f>SUM(H698:H699)</f>
        <v>52832.4</v>
      </c>
    </row>
    <row r="701" spans="1:8" s="5" customFormat="1" ht="40.5" x14ac:dyDescent="0.3">
      <c r="A701" s="35">
        <v>1000056084</v>
      </c>
      <c r="B701" s="36">
        <v>333</v>
      </c>
      <c r="C701" s="36" t="s">
        <v>1357</v>
      </c>
      <c r="D701" s="37">
        <v>44648</v>
      </c>
      <c r="E701" s="36">
        <v>237203</v>
      </c>
      <c r="F701" s="38" t="s">
        <v>1344</v>
      </c>
      <c r="G701" s="48" t="s">
        <v>192</v>
      </c>
      <c r="H701" s="41">
        <v>25000</v>
      </c>
    </row>
    <row r="702" spans="1:8" s="5" customFormat="1" ht="40.5" x14ac:dyDescent="0.3">
      <c r="A702" s="56">
        <v>1000056662</v>
      </c>
      <c r="B702" s="46">
        <v>340</v>
      </c>
      <c r="C702" s="46" t="s">
        <v>1250</v>
      </c>
      <c r="D702" s="57">
        <v>44700</v>
      </c>
      <c r="E702" s="46">
        <v>237203</v>
      </c>
      <c r="F702" s="58" t="s">
        <v>1344</v>
      </c>
      <c r="G702" s="39" t="s">
        <v>192</v>
      </c>
      <c r="H702" s="55">
        <v>8350</v>
      </c>
    </row>
    <row r="703" spans="1:8" s="5" customFormat="1" ht="40.5" x14ac:dyDescent="0.3">
      <c r="A703" s="56">
        <v>1000056855</v>
      </c>
      <c r="B703" s="46">
        <v>347</v>
      </c>
      <c r="C703" s="46" t="s">
        <v>1253</v>
      </c>
      <c r="D703" s="57">
        <v>44726</v>
      </c>
      <c r="E703" s="46">
        <v>237202</v>
      </c>
      <c r="F703" s="58" t="s">
        <v>1344</v>
      </c>
      <c r="G703" s="39" t="s">
        <v>192</v>
      </c>
      <c r="H703" s="55">
        <v>22321.4</v>
      </c>
    </row>
    <row r="704" spans="1:8" s="5" customFormat="1" ht="20.25" x14ac:dyDescent="0.3">
      <c r="A704" s="35"/>
      <c r="B704" s="36"/>
      <c r="C704" s="36"/>
      <c r="D704" s="37"/>
      <c r="E704" s="36"/>
      <c r="F704" s="38"/>
      <c r="G704" s="96" t="s">
        <v>916</v>
      </c>
      <c r="H704" s="97">
        <f>SUM(H701:H703)</f>
        <v>55671.4</v>
      </c>
    </row>
    <row r="705" spans="1:8" s="5" customFormat="1" ht="40.5" x14ac:dyDescent="0.3">
      <c r="A705" s="56">
        <v>1000056713</v>
      </c>
      <c r="B705" s="46">
        <v>341</v>
      </c>
      <c r="C705" s="46" t="s">
        <v>1249</v>
      </c>
      <c r="D705" s="57">
        <v>44700</v>
      </c>
      <c r="E705" s="46">
        <v>237202</v>
      </c>
      <c r="F705" s="58" t="s">
        <v>1344</v>
      </c>
      <c r="G705" s="39" t="s">
        <v>192</v>
      </c>
      <c r="H705" s="55">
        <v>31200</v>
      </c>
    </row>
    <row r="706" spans="1:8" s="5" customFormat="1" ht="40.5" x14ac:dyDescent="0.3">
      <c r="A706" s="56">
        <v>1000056823</v>
      </c>
      <c r="B706" s="46">
        <v>346</v>
      </c>
      <c r="C706" s="46" t="s">
        <v>1252</v>
      </c>
      <c r="D706" s="57">
        <v>44726</v>
      </c>
      <c r="E706" s="46">
        <v>237202</v>
      </c>
      <c r="F706" s="58" t="s">
        <v>1344</v>
      </c>
      <c r="G706" s="39" t="s">
        <v>192</v>
      </c>
      <c r="H706" s="55">
        <v>44975</v>
      </c>
    </row>
    <row r="707" spans="1:8" s="5" customFormat="1" ht="40.5" x14ac:dyDescent="0.3">
      <c r="A707" s="56">
        <v>1000057053</v>
      </c>
      <c r="B707" s="46">
        <v>353</v>
      </c>
      <c r="C707" s="46" t="s">
        <v>1358</v>
      </c>
      <c r="D707" s="57">
        <v>44753</v>
      </c>
      <c r="E707" s="46">
        <v>237202</v>
      </c>
      <c r="F707" s="58" t="s">
        <v>1344</v>
      </c>
      <c r="G707" s="39" t="s">
        <v>192</v>
      </c>
      <c r="H707" s="55">
        <v>44975</v>
      </c>
    </row>
    <row r="708" spans="1:8" s="5" customFormat="1" ht="20.25" x14ac:dyDescent="0.3">
      <c r="A708" s="35"/>
      <c r="B708" s="36"/>
      <c r="C708" s="36"/>
      <c r="D708" s="37"/>
      <c r="E708" s="36"/>
      <c r="F708" s="38"/>
      <c r="G708" s="96" t="s">
        <v>860</v>
      </c>
      <c r="H708" s="97">
        <f>SUM(H705:H707)</f>
        <v>121150</v>
      </c>
    </row>
    <row r="709" spans="1:8" s="5" customFormat="1" ht="40.5" x14ac:dyDescent="0.3">
      <c r="A709" s="56">
        <v>1000057177</v>
      </c>
      <c r="B709" s="46">
        <v>355</v>
      </c>
      <c r="C709" s="46" t="s">
        <v>1359</v>
      </c>
      <c r="D709" s="57">
        <v>44770</v>
      </c>
      <c r="E709" s="46">
        <v>237202</v>
      </c>
      <c r="F709" s="58" t="s">
        <v>1344</v>
      </c>
      <c r="G709" s="39" t="s">
        <v>192</v>
      </c>
      <c r="H709" s="55">
        <v>58600</v>
      </c>
    </row>
    <row r="710" spans="1:8" s="5" customFormat="1" ht="40.5" x14ac:dyDescent="0.3">
      <c r="A710" s="56">
        <v>1000057208</v>
      </c>
      <c r="B710" s="46">
        <v>356</v>
      </c>
      <c r="C710" s="46" t="s">
        <v>1360</v>
      </c>
      <c r="D710" s="57">
        <v>44776</v>
      </c>
      <c r="E710" s="46">
        <v>237202</v>
      </c>
      <c r="F710" s="58" t="s">
        <v>1344</v>
      </c>
      <c r="G710" s="39" t="s">
        <v>192</v>
      </c>
      <c r="H710" s="55">
        <v>49600</v>
      </c>
    </row>
    <row r="711" spans="1:8" s="5" customFormat="1" ht="20.25" x14ac:dyDescent="0.3">
      <c r="A711" s="35"/>
      <c r="B711" s="36"/>
      <c r="C711" s="36"/>
      <c r="D711" s="37"/>
      <c r="E711" s="36"/>
      <c r="F711" s="38"/>
      <c r="G711" s="96" t="s">
        <v>872</v>
      </c>
      <c r="H711" s="97">
        <f>SUM(H709:H710)</f>
        <v>108200</v>
      </c>
    </row>
    <row r="712" spans="1:8" s="5" customFormat="1" ht="40.5" x14ac:dyDescent="0.3">
      <c r="A712" s="56">
        <v>1000057380</v>
      </c>
      <c r="B712" s="46">
        <v>360</v>
      </c>
      <c r="C712" s="46" t="s">
        <v>1361</v>
      </c>
      <c r="D712" s="57">
        <v>44802</v>
      </c>
      <c r="E712" s="46">
        <v>237202</v>
      </c>
      <c r="F712" s="58" t="s">
        <v>1344</v>
      </c>
      <c r="G712" s="39" t="s">
        <v>192</v>
      </c>
      <c r="H712" s="55">
        <v>47125</v>
      </c>
    </row>
    <row r="713" spans="1:8" s="5" customFormat="1" ht="40.5" x14ac:dyDescent="0.3">
      <c r="A713" s="56">
        <v>1000057303</v>
      </c>
      <c r="B713" s="46">
        <v>363</v>
      </c>
      <c r="C713" s="46" t="s">
        <v>1362</v>
      </c>
      <c r="D713" s="57">
        <v>44792</v>
      </c>
      <c r="E713" s="46">
        <v>237202</v>
      </c>
      <c r="F713" s="58" t="s">
        <v>1344</v>
      </c>
      <c r="G713" s="39" t="s">
        <v>192</v>
      </c>
      <c r="H713" s="55">
        <v>11180</v>
      </c>
    </row>
    <row r="714" spans="1:8" s="5" customFormat="1" ht="40.5" x14ac:dyDescent="0.3">
      <c r="A714" s="56">
        <v>1000057644</v>
      </c>
      <c r="B714" s="46">
        <v>367</v>
      </c>
      <c r="C714" s="46" t="s">
        <v>1363</v>
      </c>
      <c r="D714" s="57">
        <v>44832</v>
      </c>
      <c r="E714" s="46">
        <v>237202</v>
      </c>
      <c r="F714" s="58" t="s">
        <v>1344</v>
      </c>
      <c r="G714" s="39" t="s">
        <v>192</v>
      </c>
      <c r="H714" s="55">
        <v>13500</v>
      </c>
    </row>
    <row r="715" spans="1:8" s="5" customFormat="1" ht="20.25" x14ac:dyDescent="0.3">
      <c r="A715" s="35"/>
      <c r="B715" s="36"/>
      <c r="C715" s="36"/>
      <c r="D715" s="37"/>
      <c r="E715" s="36"/>
      <c r="F715" s="38"/>
      <c r="G715" s="96" t="s">
        <v>883</v>
      </c>
      <c r="H715" s="97">
        <f>SUM(H712:H714)</f>
        <v>71805</v>
      </c>
    </row>
    <row r="716" spans="1:8" s="5" customFormat="1" ht="20.25" x14ac:dyDescent="0.3">
      <c r="A716" s="35"/>
      <c r="B716" s="36"/>
      <c r="C716" s="36"/>
      <c r="D716" s="37"/>
      <c r="E716" s="36"/>
      <c r="F716" s="38"/>
      <c r="G716" s="45" t="s">
        <v>1364</v>
      </c>
      <c r="H716" s="43">
        <f>SUM(H715,H711,H708,H704,H700,H697,H694,H692,H689,H687,H684)</f>
        <v>1126677.2000000002</v>
      </c>
    </row>
    <row r="717" spans="1:8" s="5" customFormat="1" ht="20.25" x14ac:dyDescent="0.3">
      <c r="A717" s="35">
        <v>1000054007</v>
      </c>
      <c r="B717" s="36">
        <v>162</v>
      </c>
      <c r="C717" s="36" t="s">
        <v>1079</v>
      </c>
      <c r="D717" s="37">
        <v>44356</v>
      </c>
      <c r="E717" s="36">
        <v>239301</v>
      </c>
      <c r="F717" s="38" t="s">
        <v>1365</v>
      </c>
      <c r="G717" s="48" t="s">
        <v>200</v>
      </c>
      <c r="H717" s="41">
        <v>112100</v>
      </c>
    </row>
    <row r="718" spans="1:8" s="5" customFormat="1" ht="20.25" x14ac:dyDescent="0.3">
      <c r="A718" s="35">
        <v>1000054067</v>
      </c>
      <c r="B718" s="36">
        <v>163</v>
      </c>
      <c r="C718" s="36" t="s">
        <v>1081</v>
      </c>
      <c r="D718" s="37">
        <v>44364</v>
      </c>
      <c r="E718" s="36">
        <v>239301</v>
      </c>
      <c r="F718" s="38" t="s">
        <v>1365</v>
      </c>
      <c r="G718" s="48" t="s">
        <v>200</v>
      </c>
      <c r="H718" s="41">
        <v>101598</v>
      </c>
    </row>
    <row r="719" spans="1:8" s="5" customFormat="1" ht="20.25" x14ac:dyDescent="0.3">
      <c r="A719" s="35"/>
      <c r="B719" s="36"/>
      <c r="C719" s="36"/>
      <c r="D719" s="37"/>
      <c r="E719" s="36"/>
      <c r="F719" s="38"/>
      <c r="G719" s="96" t="s">
        <v>990</v>
      </c>
      <c r="H719" s="97">
        <f>SUM(H717:H718)</f>
        <v>213698</v>
      </c>
    </row>
    <row r="720" spans="1:8" s="5" customFormat="1" ht="20.25" x14ac:dyDescent="0.3">
      <c r="A720" s="35">
        <v>1000054274</v>
      </c>
      <c r="B720" s="36">
        <v>210</v>
      </c>
      <c r="C720" s="36" t="s">
        <v>1111</v>
      </c>
      <c r="D720" s="37">
        <v>44392</v>
      </c>
      <c r="E720" s="36">
        <v>234101</v>
      </c>
      <c r="F720" s="38" t="s">
        <v>1365</v>
      </c>
      <c r="G720" s="48" t="s">
        <v>200</v>
      </c>
      <c r="H720" s="41">
        <v>28800</v>
      </c>
    </row>
    <row r="721" spans="1:8" s="5" customFormat="1" ht="20.25" x14ac:dyDescent="0.3">
      <c r="A721" s="35">
        <v>1000054264</v>
      </c>
      <c r="B721" s="36">
        <v>206</v>
      </c>
      <c r="C721" s="36" t="s">
        <v>1009</v>
      </c>
      <c r="D721" s="37">
        <v>44391</v>
      </c>
      <c r="E721" s="36">
        <v>239301</v>
      </c>
      <c r="F721" s="38" t="s">
        <v>1365</v>
      </c>
      <c r="G721" s="48" t="s">
        <v>200</v>
      </c>
      <c r="H721" s="41">
        <v>85285.2</v>
      </c>
    </row>
    <row r="722" spans="1:8" s="5" customFormat="1" ht="20.25" x14ac:dyDescent="0.3">
      <c r="A722" s="35"/>
      <c r="B722" s="36"/>
      <c r="C722" s="36"/>
      <c r="D722" s="37"/>
      <c r="E722" s="36"/>
      <c r="F722" s="38"/>
      <c r="G722" s="96" t="s">
        <v>1201</v>
      </c>
      <c r="H722" s="97">
        <f>SUM(H720:H721)</f>
        <v>114085.2</v>
      </c>
    </row>
    <row r="723" spans="1:8" s="5" customFormat="1" ht="20.25" x14ac:dyDescent="0.3">
      <c r="A723" s="35">
        <v>1000054311</v>
      </c>
      <c r="B723" s="36">
        <v>220</v>
      </c>
      <c r="C723" s="36" t="s">
        <v>1115</v>
      </c>
      <c r="D723" s="37">
        <v>44398</v>
      </c>
      <c r="E723" s="36">
        <v>239301</v>
      </c>
      <c r="F723" s="38" t="s">
        <v>1365</v>
      </c>
      <c r="G723" s="48" t="s">
        <v>200</v>
      </c>
      <c r="H723" s="41">
        <v>103781</v>
      </c>
    </row>
    <row r="724" spans="1:8" s="5" customFormat="1" ht="20.25" x14ac:dyDescent="0.3">
      <c r="A724" s="35">
        <v>1000054441</v>
      </c>
      <c r="B724" s="36">
        <v>238</v>
      </c>
      <c r="C724" s="36" t="s">
        <v>1366</v>
      </c>
      <c r="D724" s="37">
        <v>44413</v>
      </c>
      <c r="E724" s="36">
        <v>239301</v>
      </c>
      <c r="F724" s="38" t="s">
        <v>1365</v>
      </c>
      <c r="G724" s="48" t="s">
        <v>200</v>
      </c>
      <c r="H724" s="41">
        <v>8732</v>
      </c>
    </row>
    <row r="725" spans="1:8" s="5" customFormat="1" ht="20.25" x14ac:dyDescent="0.3">
      <c r="A725" s="35">
        <v>1000054424</v>
      </c>
      <c r="B725" s="36">
        <v>236</v>
      </c>
      <c r="C725" s="36" t="s">
        <v>1367</v>
      </c>
      <c r="D725" s="37">
        <v>44413</v>
      </c>
      <c r="E725" s="36">
        <v>239301</v>
      </c>
      <c r="F725" s="38" t="s">
        <v>1365</v>
      </c>
      <c r="G725" s="48" t="s">
        <v>200</v>
      </c>
      <c r="H725" s="41">
        <v>59500</v>
      </c>
    </row>
    <row r="726" spans="1:8" s="5" customFormat="1" ht="20.25" x14ac:dyDescent="0.3">
      <c r="A726" s="35">
        <v>1000054416</v>
      </c>
      <c r="B726" s="36">
        <v>234</v>
      </c>
      <c r="C726" s="36" t="s">
        <v>1368</v>
      </c>
      <c r="D726" s="37">
        <v>44412</v>
      </c>
      <c r="E726" s="36">
        <v>234101</v>
      </c>
      <c r="F726" s="38" t="s">
        <v>1365</v>
      </c>
      <c r="G726" s="48" t="s">
        <v>200</v>
      </c>
      <c r="H726" s="41">
        <v>21000</v>
      </c>
    </row>
    <row r="727" spans="1:8" s="5" customFormat="1" ht="20.25" x14ac:dyDescent="0.3">
      <c r="A727" s="35">
        <v>1000054491</v>
      </c>
      <c r="B727" s="36">
        <v>249</v>
      </c>
      <c r="C727" s="36" t="s">
        <v>1369</v>
      </c>
      <c r="D727" s="37">
        <v>44420</v>
      </c>
      <c r="E727" s="36">
        <v>239301</v>
      </c>
      <c r="F727" s="38" t="s">
        <v>1365</v>
      </c>
      <c r="G727" s="48" t="s">
        <v>200</v>
      </c>
      <c r="H727" s="41">
        <v>90190</v>
      </c>
    </row>
    <row r="728" spans="1:8" s="5" customFormat="1" ht="20.25" x14ac:dyDescent="0.3">
      <c r="A728" s="35">
        <v>1000054492</v>
      </c>
      <c r="B728" s="36">
        <v>248</v>
      </c>
      <c r="C728" s="36" t="s">
        <v>1370</v>
      </c>
      <c r="D728" s="37">
        <v>44420</v>
      </c>
      <c r="E728" s="36">
        <v>234101</v>
      </c>
      <c r="F728" s="38" t="s">
        <v>1365</v>
      </c>
      <c r="G728" s="48" t="s">
        <v>200</v>
      </c>
      <c r="H728" s="41">
        <v>68000</v>
      </c>
    </row>
    <row r="729" spans="1:8" s="5" customFormat="1" ht="20.25" x14ac:dyDescent="0.3">
      <c r="A729" s="35">
        <v>1000054558</v>
      </c>
      <c r="B729" s="36">
        <v>268</v>
      </c>
      <c r="C729" s="36" t="s">
        <v>1371</v>
      </c>
      <c r="D729" s="37">
        <v>44427</v>
      </c>
      <c r="E729" s="36">
        <v>239301</v>
      </c>
      <c r="F729" s="38" t="s">
        <v>1365</v>
      </c>
      <c r="G729" s="48" t="s">
        <v>200</v>
      </c>
      <c r="H729" s="41">
        <v>63010</v>
      </c>
    </row>
    <row r="730" spans="1:8" s="5" customFormat="1" ht="20.25" x14ac:dyDescent="0.3">
      <c r="A730" s="35"/>
      <c r="B730" s="36"/>
      <c r="C730" s="36"/>
      <c r="D730" s="37"/>
      <c r="E730" s="36"/>
      <c r="F730" s="38"/>
      <c r="G730" s="96" t="s">
        <v>1145</v>
      </c>
      <c r="H730" s="97">
        <f>SUM(H723:H729)</f>
        <v>414213</v>
      </c>
    </row>
    <row r="731" spans="1:8" s="5" customFormat="1" ht="20.25" x14ac:dyDescent="0.3">
      <c r="A731" s="35">
        <v>1000054565</v>
      </c>
      <c r="B731" s="36">
        <v>264</v>
      </c>
      <c r="C731" s="36" t="s">
        <v>1372</v>
      </c>
      <c r="D731" s="37">
        <v>44427</v>
      </c>
      <c r="E731" s="36">
        <v>234101</v>
      </c>
      <c r="F731" s="38" t="s">
        <v>1365</v>
      </c>
      <c r="G731" s="48" t="s">
        <v>200</v>
      </c>
      <c r="H731" s="41">
        <v>42000</v>
      </c>
    </row>
    <row r="732" spans="1:8" s="5" customFormat="1" ht="20.25" x14ac:dyDescent="0.3">
      <c r="A732" s="35">
        <v>1000054617</v>
      </c>
      <c r="B732" s="36">
        <v>277</v>
      </c>
      <c r="C732" s="36" t="s">
        <v>1345</v>
      </c>
      <c r="D732" s="37">
        <v>44433</v>
      </c>
      <c r="E732" s="36">
        <v>239301</v>
      </c>
      <c r="F732" s="38" t="s">
        <v>1365</v>
      </c>
      <c r="G732" s="48" t="s">
        <v>200</v>
      </c>
      <c r="H732" s="41">
        <v>120180</v>
      </c>
    </row>
    <row r="733" spans="1:8" s="5" customFormat="1" ht="20.25" x14ac:dyDescent="0.3">
      <c r="A733" s="35">
        <v>1000054428</v>
      </c>
      <c r="B733" s="36">
        <v>237</v>
      </c>
      <c r="C733" s="36" t="s">
        <v>1373</v>
      </c>
      <c r="D733" s="37">
        <v>44413</v>
      </c>
      <c r="E733" s="36">
        <v>239301</v>
      </c>
      <c r="F733" s="38" t="s">
        <v>1365</v>
      </c>
      <c r="G733" s="48" t="s">
        <v>200</v>
      </c>
      <c r="H733" s="41">
        <v>87556</v>
      </c>
    </row>
    <row r="734" spans="1:8" s="5" customFormat="1" ht="20.25" x14ac:dyDescent="0.3">
      <c r="A734" s="35">
        <v>1000054602</v>
      </c>
      <c r="B734" s="36">
        <v>276</v>
      </c>
      <c r="C734" s="36" t="s">
        <v>1261</v>
      </c>
      <c r="D734" s="37">
        <v>44433</v>
      </c>
      <c r="E734" s="36">
        <v>234101</v>
      </c>
      <c r="F734" s="38" t="s">
        <v>1365</v>
      </c>
      <c r="G734" s="48" t="s">
        <v>200</v>
      </c>
      <c r="H734" s="41">
        <v>119770</v>
      </c>
    </row>
    <row r="735" spans="1:8" s="5" customFormat="1" ht="20.25" x14ac:dyDescent="0.3">
      <c r="A735" s="35"/>
      <c r="B735" s="36"/>
      <c r="C735" s="36"/>
      <c r="D735" s="37"/>
      <c r="E735" s="36"/>
      <c r="F735" s="38"/>
      <c r="G735" s="96" t="s">
        <v>925</v>
      </c>
      <c r="H735" s="97">
        <f>SUM(H731:H734)</f>
        <v>369506</v>
      </c>
    </row>
    <row r="736" spans="1:8" s="5" customFormat="1" ht="20.25" x14ac:dyDescent="0.3">
      <c r="A736" s="35"/>
      <c r="B736" s="36"/>
      <c r="C736" s="36"/>
      <c r="D736" s="37"/>
      <c r="E736" s="36"/>
      <c r="F736" s="38"/>
      <c r="G736" s="45" t="s">
        <v>1374</v>
      </c>
      <c r="H736" s="43">
        <f>SUM(H735,H730,H722,H719)</f>
        <v>1111502.2</v>
      </c>
    </row>
    <row r="737" spans="1:8" s="5" customFormat="1" ht="20.25" x14ac:dyDescent="0.3">
      <c r="A737" s="35">
        <v>1000056650</v>
      </c>
      <c r="B737" s="36">
        <v>133</v>
      </c>
      <c r="C737" s="36" t="s">
        <v>1375</v>
      </c>
      <c r="D737" s="37">
        <v>44693</v>
      </c>
      <c r="E737" s="36">
        <v>239301</v>
      </c>
      <c r="F737" s="38" t="s">
        <v>1376</v>
      </c>
      <c r="G737" s="48" t="s">
        <v>208</v>
      </c>
      <c r="H737" s="41">
        <v>129600</v>
      </c>
    </row>
    <row r="738" spans="1:8" s="5" customFormat="1" ht="20.25" x14ac:dyDescent="0.3">
      <c r="A738" s="35">
        <v>1000056632</v>
      </c>
      <c r="B738" s="36">
        <v>132</v>
      </c>
      <c r="C738" s="36" t="s">
        <v>1377</v>
      </c>
      <c r="D738" s="37">
        <v>44691</v>
      </c>
      <c r="E738" s="36">
        <v>239301</v>
      </c>
      <c r="F738" s="38" t="s">
        <v>1376</v>
      </c>
      <c r="G738" s="48" t="s">
        <v>208</v>
      </c>
      <c r="H738" s="41">
        <v>151200</v>
      </c>
    </row>
    <row r="739" spans="1:8" s="5" customFormat="1" ht="20.25" x14ac:dyDescent="0.3">
      <c r="A739" s="35">
        <v>1000056592</v>
      </c>
      <c r="B739" s="36">
        <v>128</v>
      </c>
      <c r="C739" s="36" t="s">
        <v>1378</v>
      </c>
      <c r="D739" s="37">
        <v>44687</v>
      </c>
      <c r="E739" s="36">
        <v>239301</v>
      </c>
      <c r="F739" s="38" t="s">
        <v>1376</v>
      </c>
      <c r="G739" s="48" t="s">
        <v>208</v>
      </c>
      <c r="H739" s="41">
        <v>108000</v>
      </c>
    </row>
    <row r="740" spans="1:8" s="5" customFormat="1" ht="20.25" x14ac:dyDescent="0.3">
      <c r="A740" s="35">
        <v>1000056629</v>
      </c>
      <c r="B740" s="36">
        <v>131</v>
      </c>
      <c r="C740" s="36" t="s">
        <v>1379</v>
      </c>
      <c r="D740" s="37">
        <v>44691</v>
      </c>
      <c r="E740" s="36">
        <v>234101</v>
      </c>
      <c r="F740" s="38" t="s">
        <v>1376</v>
      </c>
      <c r="G740" s="48" t="s">
        <v>208</v>
      </c>
      <c r="H740" s="41">
        <v>106000</v>
      </c>
    </row>
    <row r="741" spans="1:8" s="5" customFormat="1" ht="20.25" x14ac:dyDescent="0.3">
      <c r="A741" s="35">
        <v>1000056600</v>
      </c>
      <c r="B741" s="36">
        <v>127</v>
      </c>
      <c r="C741" s="36" t="s">
        <v>1230</v>
      </c>
      <c r="D741" s="37">
        <v>44687</v>
      </c>
      <c r="E741" s="36">
        <v>234101</v>
      </c>
      <c r="F741" s="38" t="s">
        <v>1376</v>
      </c>
      <c r="G741" s="48" t="s">
        <v>208</v>
      </c>
      <c r="H741" s="41">
        <v>28000</v>
      </c>
    </row>
    <row r="742" spans="1:8" s="5" customFormat="1" ht="20.25" x14ac:dyDescent="0.3">
      <c r="A742" s="35">
        <v>1000056655</v>
      </c>
      <c r="B742" s="36">
        <v>134</v>
      </c>
      <c r="C742" s="36" t="s">
        <v>1317</v>
      </c>
      <c r="D742" s="37">
        <v>44693</v>
      </c>
      <c r="E742" s="36">
        <v>239301</v>
      </c>
      <c r="F742" s="38" t="s">
        <v>1376</v>
      </c>
      <c r="G742" s="48" t="s">
        <v>208</v>
      </c>
      <c r="H742" s="41">
        <v>150000</v>
      </c>
    </row>
    <row r="743" spans="1:8" s="5" customFormat="1" ht="20.25" x14ac:dyDescent="0.3">
      <c r="A743" s="35">
        <v>1000056691</v>
      </c>
      <c r="B743" s="36">
        <v>138</v>
      </c>
      <c r="C743" s="36" t="s">
        <v>1380</v>
      </c>
      <c r="D743" s="37">
        <v>44700</v>
      </c>
      <c r="E743" s="36">
        <v>239301</v>
      </c>
      <c r="F743" s="38" t="s">
        <v>1376</v>
      </c>
      <c r="G743" s="48" t="s">
        <v>208</v>
      </c>
      <c r="H743" s="41">
        <v>116820</v>
      </c>
    </row>
    <row r="744" spans="1:8" s="5" customFormat="1" ht="20.25" x14ac:dyDescent="0.3">
      <c r="A744" s="35">
        <v>1000056682</v>
      </c>
      <c r="B744" s="36">
        <v>135</v>
      </c>
      <c r="C744" s="36" t="s">
        <v>1381</v>
      </c>
      <c r="D744" s="37">
        <v>44694</v>
      </c>
      <c r="E744" s="36">
        <v>239301</v>
      </c>
      <c r="F744" s="38" t="s">
        <v>1376</v>
      </c>
      <c r="G744" s="48" t="s">
        <v>208</v>
      </c>
      <c r="H744" s="41">
        <v>17500</v>
      </c>
    </row>
    <row r="745" spans="1:8" s="5" customFormat="1" ht="20.25" x14ac:dyDescent="0.3">
      <c r="A745" s="35"/>
      <c r="B745" s="36"/>
      <c r="C745" s="36"/>
      <c r="D745" s="37"/>
      <c r="E745" s="36"/>
      <c r="F745" s="38"/>
      <c r="G745" s="96" t="s">
        <v>960</v>
      </c>
      <c r="H745" s="97">
        <f>SUM(H737:H744)</f>
        <v>807120</v>
      </c>
    </row>
    <row r="746" spans="1:8" s="5" customFormat="1" ht="20.25" x14ac:dyDescent="0.3">
      <c r="A746" s="35">
        <v>1000056763</v>
      </c>
      <c r="B746" s="36">
        <v>149</v>
      </c>
      <c r="C746" s="36" t="s">
        <v>1382</v>
      </c>
      <c r="D746" s="37">
        <v>44694</v>
      </c>
      <c r="E746" s="36">
        <v>239301</v>
      </c>
      <c r="F746" s="38" t="s">
        <v>1376</v>
      </c>
      <c r="G746" s="48" t="s">
        <v>208</v>
      </c>
      <c r="H746" s="41">
        <v>64320</v>
      </c>
    </row>
    <row r="747" spans="1:8" s="5" customFormat="1" ht="20.25" x14ac:dyDescent="0.3">
      <c r="A747" s="35">
        <v>1000056535</v>
      </c>
      <c r="B747" s="36">
        <v>121</v>
      </c>
      <c r="C747" s="36" t="s">
        <v>1277</v>
      </c>
      <c r="D747" s="37">
        <v>44678</v>
      </c>
      <c r="E747" s="36">
        <v>239301</v>
      </c>
      <c r="F747" s="38" t="s">
        <v>1376</v>
      </c>
      <c r="G747" s="48" t="s">
        <v>208</v>
      </c>
      <c r="H747" s="41">
        <v>104200</v>
      </c>
    </row>
    <row r="748" spans="1:8" s="5" customFormat="1" ht="20.25" x14ac:dyDescent="0.3">
      <c r="A748" s="35">
        <v>1000056768</v>
      </c>
      <c r="B748" s="36">
        <v>150</v>
      </c>
      <c r="C748" s="36" t="s">
        <v>1383</v>
      </c>
      <c r="D748" s="37">
        <v>44711</v>
      </c>
      <c r="E748" s="36">
        <v>234101</v>
      </c>
      <c r="F748" s="38" t="s">
        <v>1376</v>
      </c>
      <c r="G748" s="48" t="s">
        <v>208</v>
      </c>
      <c r="H748" s="41">
        <v>120600</v>
      </c>
    </row>
    <row r="749" spans="1:8" s="5" customFormat="1" ht="20.25" x14ac:dyDescent="0.3">
      <c r="A749" s="35">
        <v>1000056752</v>
      </c>
      <c r="B749" s="36">
        <v>148</v>
      </c>
      <c r="C749" s="36" t="s">
        <v>1199</v>
      </c>
      <c r="D749" s="37">
        <v>44722</v>
      </c>
      <c r="E749" s="36">
        <v>239301</v>
      </c>
      <c r="F749" s="38" t="s">
        <v>1376</v>
      </c>
      <c r="G749" s="48" t="s">
        <v>208</v>
      </c>
      <c r="H749" s="41">
        <v>144000</v>
      </c>
    </row>
    <row r="750" spans="1:8" s="5" customFormat="1" ht="20.25" x14ac:dyDescent="0.3">
      <c r="A750" s="35">
        <v>1000056749</v>
      </c>
      <c r="B750" s="36">
        <v>147</v>
      </c>
      <c r="C750" s="36" t="s">
        <v>1198</v>
      </c>
      <c r="D750" s="37">
        <v>44708</v>
      </c>
      <c r="E750" s="36">
        <v>234101</v>
      </c>
      <c r="F750" s="38" t="s">
        <v>1376</v>
      </c>
      <c r="G750" s="48" t="s">
        <v>208</v>
      </c>
      <c r="H750" s="41">
        <v>26000</v>
      </c>
    </row>
    <row r="751" spans="1:8" s="5" customFormat="1" ht="20.25" x14ac:dyDescent="0.3">
      <c r="A751" s="35">
        <v>1000056813</v>
      </c>
      <c r="B751" s="36">
        <v>155</v>
      </c>
      <c r="C751" s="36" t="s">
        <v>1384</v>
      </c>
      <c r="D751" s="37">
        <v>44715</v>
      </c>
      <c r="E751" s="36">
        <v>234101</v>
      </c>
      <c r="F751" s="38" t="s">
        <v>1376</v>
      </c>
      <c r="G751" s="48" t="s">
        <v>208</v>
      </c>
      <c r="H751" s="41">
        <v>153700</v>
      </c>
    </row>
    <row r="752" spans="1:8" s="5" customFormat="1" ht="20.25" x14ac:dyDescent="0.3">
      <c r="A752" s="35">
        <v>1000056761</v>
      </c>
      <c r="B752" s="36">
        <v>151</v>
      </c>
      <c r="C752" s="36" t="s">
        <v>1385</v>
      </c>
      <c r="D752" s="37">
        <v>44711</v>
      </c>
      <c r="E752" s="36">
        <v>234101</v>
      </c>
      <c r="F752" s="38" t="s">
        <v>1376</v>
      </c>
      <c r="G752" s="48" t="s">
        <v>208</v>
      </c>
      <c r="H752" s="41">
        <v>158400</v>
      </c>
    </row>
    <row r="753" spans="1:8" s="5" customFormat="1" ht="20.25" x14ac:dyDescent="0.3">
      <c r="A753" s="35">
        <v>1000056850</v>
      </c>
      <c r="B753" s="36">
        <v>160</v>
      </c>
      <c r="C753" s="36" t="s">
        <v>1386</v>
      </c>
      <c r="D753" s="37">
        <v>44722</v>
      </c>
      <c r="E753" s="36">
        <v>234101</v>
      </c>
      <c r="F753" s="38" t="s">
        <v>1376</v>
      </c>
      <c r="G753" s="48" t="s">
        <v>208</v>
      </c>
      <c r="H753" s="41">
        <v>86400</v>
      </c>
    </row>
    <row r="754" spans="1:8" s="5" customFormat="1" ht="20.25" x14ac:dyDescent="0.3">
      <c r="A754" s="35">
        <v>1000056903</v>
      </c>
      <c r="B754" s="36">
        <v>162</v>
      </c>
      <c r="C754" s="36" t="s">
        <v>1387</v>
      </c>
      <c r="D754" s="37">
        <v>44727</v>
      </c>
      <c r="E754" s="36">
        <v>239301</v>
      </c>
      <c r="F754" s="38" t="s">
        <v>1376</v>
      </c>
      <c r="G754" s="48" t="s">
        <v>208</v>
      </c>
      <c r="H754" s="41">
        <v>120856</v>
      </c>
    </row>
    <row r="755" spans="1:8" s="5" customFormat="1" ht="20.25" x14ac:dyDescent="0.3">
      <c r="A755" s="35">
        <v>1000056907</v>
      </c>
      <c r="B755" s="36">
        <v>163</v>
      </c>
      <c r="C755" s="36" t="s">
        <v>1388</v>
      </c>
      <c r="D755" s="37">
        <v>44727</v>
      </c>
      <c r="E755" s="36">
        <v>234101</v>
      </c>
      <c r="F755" s="38" t="s">
        <v>1376</v>
      </c>
      <c r="G755" s="48" t="s">
        <v>208</v>
      </c>
      <c r="H755" s="41">
        <v>112000</v>
      </c>
    </row>
    <row r="756" spans="1:8" s="5" customFormat="1" ht="20.25" x14ac:dyDescent="0.3">
      <c r="A756" s="35">
        <v>1000056954</v>
      </c>
      <c r="B756" s="36">
        <v>169</v>
      </c>
      <c r="C756" s="36" t="s">
        <v>1389</v>
      </c>
      <c r="D756" s="37">
        <v>44736</v>
      </c>
      <c r="E756" s="36">
        <v>234101</v>
      </c>
      <c r="F756" s="38" t="s">
        <v>1376</v>
      </c>
      <c r="G756" s="48" t="s">
        <v>208</v>
      </c>
      <c r="H756" s="41">
        <v>163000</v>
      </c>
    </row>
    <row r="757" spans="1:8" s="5" customFormat="1" ht="20.25" x14ac:dyDescent="0.3">
      <c r="A757" s="35">
        <v>1000056949</v>
      </c>
      <c r="B757" s="36">
        <v>171</v>
      </c>
      <c r="C757" s="36" t="s">
        <v>1390</v>
      </c>
      <c r="D757" s="37">
        <v>44739</v>
      </c>
      <c r="E757" s="36">
        <v>234101</v>
      </c>
      <c r="F757" s="38" t="s">
        <v>1376</v>
      </c>
      <c r="G757" s="48" t="s">
        <v>208</v>
      </c>
      <c r="H757" s="41">
        <v>159500</v>
      </c>
    </row>
    <row r="758" spans="1:8" s="5" customFormat="1" ht="20.25" x14ac:dyDescent="0.3">
      <c r="A758" s="35">
        <v>1000056958</v>
      </c>
      <c r="B758" s="36">
        <v>168</v>
      </c>
      <c r="C758" s="36" t="s">
        <v>1391</v>
      </c>
      <c r="D758" s="37">
        <v>44736</v>
      </c>
      <c r="E758" s="36">
        <v>234101</v>
      </c>
      <c r="F758" s="38" t="s">
        <v>1376</v>
      </c>
      <c r="G758" s="48" t="s">
        <v>208</v>
      </c>
      <c r="H758" s="41">
        <v>24000</v>
      </c>
    </row>
    <row r="759" spans="1:8" s="5" customFormat="1" ht="20.25" x14ac:dyDescent="0.3">
      <c r="A759" s="35"/>
      <c r="B759" s="36"/>
      <c r="C759" s="36"/>
      <c r="D759" s="37"/>
      <c r="E759" s="36"/>
      <c r="F759" s="38"/>
      <c r="G759" s="96" t="s">
        <v>916</v>
      </c>
      <c r="H759" s="97">
        <f>SUM(H746:H758)</f>
        <v>1436976</v>
      </c>
    </row>
    <row r="760" spans="1:8" s="5" customFormat="1" ht="20.25" x14ac:dyDescent="0.3">
      <c r="A760" s="35">
        <v>1000057000</v>
      </c>
      <c r="B760" s="36">
        <v>176</v>
      </c>
      <c r="C760" s="36" t="s">
        <v>1392</v>
      </c>
      <c r="D760" s="37">
        <v>44743</v>
      </c>
      <c r="E760" s="36">
        <v>234101</v>
      </c>
      <c r="F760" s="38" t="s">
        <v>1376</v>
      </c>
      <c r="G760" s="48" t="s">
        <v>208</v>
      </c>
      <c r="H760" s="41">
        <v>162750</v>
      </c>
    </row>
    <row r="761" spans="1:8" s="5" customFormat="1" ht="20.25" x14ac:dyDescent="0.3">
      <c r="A761" s="35">
        <v>1000057002</v>
      </c>
      <c r="B761" s="36">
        <v>177</v>
      </c>
      <c r="C761" s="36" t="s">
        <v>1393</v>
      </c>
      <c r="D761" s="37">
        <v>44743</v>
      </c>
      <c r="E761" s="36">
        <v>234101</v>
      </c>
      <c r="F761" s="38" t="s">
        <v>1376</v>
      </c>
      <c r="G761" s="48" t="s">
        <v>208</v>
      </c>
      <c r="H761" s="41">
        <v>162500</v>
      </c>
    </row>
    <row r="762" spans="1:8" s="5" customFormat="1" ht="20.25" x14ac:dyDescent="0.3">
      <c r="A762" s="35">
        <v>1000057042</v>
      </c>
      <c r="B762" s="36">
        <v>159</v>
      </c>
      <c r="C762" s="36" t="s">
        <v>1394</v>
      </c>
      <c r="D762" s="37">
        <v>44722</v>
      </c>
      <c r="E762" s="36">
        <v>239301</v>
      </c>
      <c r="F762" s="38" t="s">
        <v>1376</v>
      </c>
      <c r="G762" s="48" t="s">
        <v>208</v>
      </c>
      <c r="H762" s="41">
        <v>144000</v>
      </c>
    </row>
    <row r="763" spans="1:8" s="5" customFormat="1" ht="20.25" x14ac:dyDescent="0.3">
      <c r="A763" s="35">
        <v>1000057090</v>
      </c>
      <c r="B763" s="36">
        <v>186</v>
      </c>
      <c r="C763" s="36" t="s">
        <v>1395</v>
      </c>
      <c r="D763" s="37">
        <v>44731</v>
      </c>
      <c r="E763" s="36">
        <v>234101</v>
      </c>
      <c r="F763" s="38" t="s">
        <v>1376</v>
      </c>
      <c r="G763" s="48" t="s">
        <v>208</v>
      </c>
      <c r="H763" s="41">
        <v>94400</v>
      </c>
    </row>
    <row r="764" spans="1:8" s="5" customFormat="1" ht="20.25" x14ac:dyDescent="0.3">
      <c r="A764" s="35"/>
      <c r="B764" s="36"/>
      <c r="C764" s="36"/>
      <c r="D764" s="37"/>
      <c r="E764" s="36"/>
      <c r="F764" s="38"/>
      <c r="G764" s="96" t="s">
        <v>860</v>
      </c>
      <c r="H764" s="97">
        <f>SUM(H760:H763)</f>
        <v>563650</v>
      </c>
    </row>
    <row r="765" spans="1:8" s="5" customFormat="1" ht="20.25" x14ac:dyDescent="0.3">
      <c r="A765" s="35">
        <v>1000057035</v>
      </c>
      <c r="B765" s="36">
        <v>183</v>
      </c>
      <c r="C765" s="36" t="s">
        <v>1396</v>
      </c>
      <c r="D765" s="37">
        <v>44749</v>
      </c>
      <c r="E765" s="36">
        <v>234101</v>
      </c>
      <c r="F765" s="38" t="s">
        <v>1376</v>
      </c>
      <c r="G765" s="48" t="s">
        <v>208</v>
      </c>
      <c r="H765" s="41">
        <v>76200</v>
      </c>
    </row>
    <row r="766" spans="1:8" s="5" customFormat="1" ht="20.25" x14ac:dyDescent="0.3">
      <c r="A766" s="35"/>
      <c r="B766" s="36"/>
      <c r="C766" s="36"/>
      <c r="D766" s="37"/>
      <c r="E766" s="36"/>
      <c r="F766" s="38"/>
      <c r="G766" s="96" t="s">
        <v>872</v>
      </c>
      <c r="H766" s="97">
        <f>SUM(H765)</f>
        <v>76200</v>
      </c>
    </row>
    <row r="767" spans="1:8" s="5" customFormat="1" ht="20.25" x14ac:dyDescent="0.3">
      <c r="A767" s="35">
        <v>1000057539</v>
      </c>
      <c r="B767" s="36">
        <v>212</v>
      </c>
      <c r="C767" s="36" t="s">
        <v>1397</v>
      </c>
      <c r="D767" s="37">
        <v>44820</v>
      </c>
      <c r="E767" s="36">
        <v>234101</v>
      </c>
      <c r="F767" s="38" t="s">
        <v>1376</v>
      </c>
      <c r="G767" s="48" t="s">
        <v>208</v>
      </c>
      <c r="H767" s="41">
        <v>27000</v>
      </c>
    </row>
    <row r="768" spans="1:8" s="5" customFormat="1" ht="20.25" x14ac:dyDescent="0.3">
      <c r="A768" s="35"/>
      <c r="B768" s="36"/>
      <c r="C768" s="36"/>
      <c r="D768" s="37"/>
      <c r="E768" s="36"/>
      <c r="F768" s="38"/>
      <c r="G768" s="96" t="s">
        <v>883</v>
      </c>
      <c r="H768" s="97">
        <f>SUM(H767)</f>
        <v>27000</v>
      </c>
    </row>
    <row r="769" spans="1:8" s="5" customFormat="1" ht="20.25" x14ac:dyDescent="0.3">
      <c r="A769" s="35"/>
      <c r="B769" s="36"/>
      <c r="C769" s="36"/>
      <c r="D769" s="37"/>
      <c r="E769" s="36"/>
      <c r="F769" s="38"/>
      <c r="G769" s="45" t="s">
        <v>1398</v>
      </c>
      <c r="H769" s="43">
        <f>SUM(H768,H766,H764,H759,H745)</f>
        <v>2910946</v>
      </c>
    </row>
    <row r="770" spans="1:8" s="5" customFormat="1" ht="20.25" x14ac:dyDescent="0.3">
      <c r="A770" s="35">
        <v>1000056711</v>
      </c>
      <c r="B770" s="36">
        <v>900</v>
      </c>
      <c r="C770" s="36" t="s">
        <v>1399</v>
      </c>
      <c r="D770" s="37">
        <v>44705</v>
      </c>
      <c r="E770" s="36">
        <v>238501</v>
      </c>
      <c r="F770" s="38" t="s">
        <v>1400</v>
      </c>
      <c r="G770" s="48" t="s">
        <v>210</v>
      </c>
      <c r="H770" s="41">
        <v>55336.1</v>
      </c>
    </row>
    <row r="771" spans="1:8" s="5" customFormat="1" ht="20.25" x14ac:dyDescent="0.3">
      <c r="A771" s="35"/>
      <c r="B771" s="36"/>
      <c r="C771" s="36"/>
      <c r="D771" s="37"/>
      <c r="E771" s="36"/>
      <c r="F771" s="38"/>
      <c r="G771" s="96" t="s">
        <v>916</v>
      </c>
      <c r="H771" s="97">
        <f>SUM(H770:H770)</f>
        <v>55336.1</v>
      </c>
    </row>
    <row r="772" spans="1:8" s="5" customFormat="1" ht="20.25" x14ac:dyDescent="0.3">
      <c r="A772" s="35"/>
      <c r="B772" s="36"/>
      <c r="C772" s="36"/>
      <c r="D772" s="37"/>
      <c r="E772" s="36"/>
      <c r="F772" s="38"/>
      <c r="G772" s="45" t="s">
        <v>1401</v>
      </c>
      <c r="H772" s="43">
        <f>SUM(H771)</f>
        <v>55336.1</v>
      </c>
    </row>
    <row r="773" spans="1:8" s="5" customFormat="1" ht="20.25" x14ac:dyDescent="0.3">
      <c r="A773" s="35">
        <v>202100008</v>
      </c>
      <c r="B773" s="36">
        <v>1969</v>
      </c>
      <c r="C773" s="36" t="s">
        <v>1402</v>
      </c>
      <c r="D773" s="37">
        <v>44519</v>
      </c>
      <c r="E773" s="36">
        <v>234101</v>
      </c>
      <c r="F773" s="38" t="s">
        <v>1403</v>
      </c>
      <c r="G773" s="48" t="s">
        <v>211</v>
      </c>
      <c r="H773" s="41">
        <v>113245.12</v>
      </c>
    </row>
    <row r="774" spans="1:8" s="5" customFormat="1" ht="20.25" x14ac:dyDescent="0.3">
      <c r="A774" s="35"/>
      <c r="B774" s="36"/>
      <c r="C774" s="36"/>
      <c r="D774" s="37"/>
      <c r="E774" s="36"/>
      <c r="F774" s="38"/>
      <c r="G774" s="96" t="s">
        <v>996</v>
      </c>
      <c r="H774" s="97">
        <f>SUM(H773)</f>
        <v>113245.12</v>
      </c>
    </row>
    <row r="775" spans="1:8" s="5" customFormat="1" ht="20.25" x14ac:dyDescent="0.3">
      <c r="A775" s="35"/>
      <c r="B775" s="36"/>
      <c r="C775" s="36"/>
      <c r="D775" s="37"/>
      <c r="E775" s="36"/>
      <c r="F775" s="38"/>
      <c r="G775" s="45" t="s">
        <v>1404</v>
      </c>
      <c r="H775" s="43">
        <f>SUM(H774)</f>
        <v>113245.12</v>
      </c>
    </row>
    <row r="776" spans="1:8" s="5" customFormat="1" ht="20.25" x14ac:dyDescent="0.3">
      <c r="A776" s="35" t="s">
        <v>21</v>
      </c>
      <c r="B776" s="36">
        <v>152</v>
      </c>
      <c r="C776" s="36" t="s">
        <v>921</v>
      </c>
      <c r="D776" s="37">
        <v>44519</v>
      </c>
      <c r="E776" s="36">
        <v>234101</v>
      </c>
      <c r="F776" s="38" t="s">
        <v>1403</v>
      </c>
      <c r="G776" s="48" t="s">
        <v>213</v>
      </c>
      <c r="H776" s="41">
        <v>191160</v>
      </c>
    </row>
    <row r="777" spans="1:8" s="5" customFormat="1" ht="20.25" x14ac:dyDescent="0.3">
      <c r="A777" s="35"/>
      <c r="B777" s="36"/>
      <c r="C777" s="36"/>
      <c r="D777" s="37"/>
      <c r="E777" s="36"/>
      <c r="F777" s="38"/>
      <c r="G777" s="96" t="s">
        <v>860</v>
      </c>
      <c r="H777" s="97">
        <f>SUM(H776)</f>
        <v>191160</v>
      </c>
    </row>
    <row r="778" spans="1:8" s="5" customFormat="1" ht="20.25" x14ac:dyDescent="0.3">
      <c r="A778" s="35"/>
      <c r="B778" s="36"/>
      <c r="C778" s="36"/>
      <c r="D778" s="37"/>
      <c r="E778" s="36"/>
      <c r="F778" s="38"/>
      <c r="G778" s="45" t="s">
        <v>1405</v>
      </c>
      <c r="H778" s="43">
        <f>SUM(H777)</f>
        <v>191160</v>
      </c>
    </row>
    <row r="779" spans="1:8" s="5" customFormat="1" ht="20.25" x14ac:dyDescent="0.3">
      <c r="A779" s="35">
        <v>1000051030</v>
      </c>
      <c r="B779" s="36">
        <v>34838</v>
      </c>
      <c r="C779" s="36"/>
      <c r="D779" s="37">
        <v>43921</v>
      </c>
      <c r="E779" s="36">
        <v>237202</v>
      </c>
      <c r="F779" s="38"/>
      <c r="G779" s="39" t="s">
        <v>215</v>
      </c>
      <c r="H779" s="41">
        <v>143812.5</v>
      </c>
    </row>
    <row r="780" spans="1:8" s="5" customFormat="1" ht="20.25" x14ac:dyDescent="0.3">
      <c r="A780" s="35"/>
      <c r="B780" s="36"/>
      <c r="C780" s="36"/>
      <c r="D780" s="37"/>
      <c r="E780" s="36"/>
      <c r="F780" s="38"/>
      <c r="G780" s="96" t="s">
        <v>1023</v>
      </c>
      <c r="H780" s="97">
        <f>SUM(H779:H779)</f>
        <v>143812.5</v>
      </c>
    </row>
    <row r="781" spans="1:8" s="5" customFormat="1" ht="20.25" x14ac:dyDescent="0.3">
      <c r="A781" s="35">
        <v>1000051161</v>
      </c>
      <c r="B781" s="36">
        <v>34870</v>
      </c>
      <c r="C781" s="36" t="s">
        <v>1406</v>
      </c>
      <c r="D781" s="37">
        <v>43929</v>
      </c>
      <c r="E781" s="36">
        <v>237202</v>
      </c>
      <c r="F781" s="38"/>
      <c r="G781" s="39" t="s">
        <v>215</v>
      </c>
      <c r="H781" s="41">
        <v>12685</v>
      </c>
    </row>
    <row r="782" spans="1:8" s="5" customFormat="1" ht="20.25" x14ac:dyDescent="0.3">
      <c r="A782" s="35"/>
      <c r="B782" s="36"/>
      <c r="C782" s="36"/>
      <c r="D782" s="37"/>
      <c r="E782" s="36"/>
      <c r="F782" s="38"/>
      <c r="G782" s="96" t="s">
        <v>1028</v>
      </c>
      <c r="H782" s="97">
        <f>SUM(H781)</f>
        <v>12685</v>
      </c>
    </row>
    <row r="783" spans="1:8" s="5" customFormat="1" ht="20.25" x14ac:dyDescent="0.3">
      <c r="A783" s="35">
        <v>1000051597</v>
      </c>
      <c r="B783" s="36">
        <v>35628</v>
      </c>
      <c r="C783" s="36" t="s">
        <v>1407</v>
      </c>
      <c r="D783" s="37">
        <v>44011</v>
      </c>
      <c r="E783" s="36">
        <v>237301</v>
      </c>
      <c r="F783" s="38"/>
      <c r="G783" s="39" t="s">
        <v>215</v>
      </c>
      <c r="H783" s="41">
        <v>105902.64</v>
      </c>
    </row>
    <row r="784" spans="1:8" s="5" customFormat="1" ht="20.25" x14ac:dyDescent="0.3">
      <c r="A784" s="35"/>
      <c r="B784" s="36"/>
      <c r="C784" s="36"/>
      <c r="D784" s="37"/>
      <c r="E784" s="36"/>
      <c r="F784" s="38"/>
      <c r="G784" s="96" t="s">
        <v>1033</v>
      </c>
      <c r="H784" s="97">
        <f>SUM(H783)</f>
        <v>105902.64</v>
      </c>
    </row>
    <row r="785" spans="1:8" s="5" customFormat="1" ht="20.25" x14ac:dyDescent="0.3">
      <c r="A785" s="35"/>
      <c r="B785" s="36"/>
      <c r="C785" s="36"/>
      <c r="D785" s="37"/>
      <c r="E785" s="36"/>
      <c r="F785" s="38"/>
      <c r="G785" s="47" t="s">
        <v>1408</v>
      </c>
      <c r="H785" s="43">
        <f>SUM(H784,H782,H780)</f>
        <v>262400.14</v>
      </c>
    </row>
    <row r="786" spans="1:8" s="5" customFormat="1" ht="20.25" x14ac:dyDescent="0.3">
      <c r="A786" s="49">
        <v>1000051515</v>
      </c>
      <c r="B786" s="36">
        <v>571827</v>
      </c>
      <c r="C786" s="36" t="s">
        <v>1409</v>
      </c>
      <c r="D786" s="37">
        <v>43998</v>
      </c>
      <c r="E786" s="36">
        <v>239301</v>
      </c>
      <c r="F786" s="38">
        <v>101062088</v>
      </c>
      <c r="G786" s="39" t="s">
        <v>219</v>
      </c>
      <c r="H786" s="41">
        <v>121209.60000000001</v>
      </c>
    </row>
    <row r="787" spans="1:8" s="5" customFormat="1" ht="20.25" x14ac:dyDescent="0.3">
      <c r="A787" s="49">
        <v>1000051570</v>
      </c>
      <c r="B787" s="36">
        <v>572155</v>
      </c>
      <c r="C787" s="36" t="s">
        <v>1410</v>
      </c>
      <c r="D787" s="37">
        <v>44005</v>
      </c>
      <c r="E787" s="36">
        <v>239301</v>
      </c>
      <c r="F787" s="38">
        <v>101062088</v>
      </c>
      <c r="G787" s="39" t="s">
        <v>219</v>
      </c>
      <c r="H787" s="41">
        <v>144975</v>
      </c>
    </row>
    <row r="788" spans="1:8" s="5" customFormat="1" ht="20.25" x14ac:dyDescent="0.3">
      <c r="A788" s="35"/>
      <c r="B788" s="36"/>
      <c r="C788" s="36"/>
      <c r="D788" s="37"/>
      <c r="E788" s="36"/>
      <c r="F788" s="38"/>
      <c r="G788" s="96" t="s">
        <v>1033</v>
      </c>
      <c r="H788" s="97">
        <f>SUM(H786:H787)</f>
        <v>266184.59999999998</v>
      </c>
    </row>
    <row r="789" spans="1:8" s="5" customFormat="1" ht="20.25" x14ac:dyDescent="0.3">
      <c r="A789" s="49">
        <v>1000051718</v>
      </c>
      <c r="B789" s="36">
        <v>576373</v>
      </c>
      <c r="C789" s="36" t="s">
        <v>1411</v>
      </c>
      <c r="D789" s="37">
        <v>44026</v>
      </c>
      <c r="E789" s="36">
        <v>239301</v>
      </c>
      <c r="F789" s="38">
        <v>101062088</v>
      </c>
      <c r="G789" s="39" t="s">
        <v>219</v>
      </c>
      <c r="H789" s="41">
        <v>119602.08</v>
      </c>
    </row>
    <row r="790" spans="1:8" s="5" customFormat="1" ht="20.25" x14ac:dyDescent="0.3">
      <c r="A790" s="49">
        <v>1000051817</v>
      </c>
      <c r="B790" s="36">
        <v>579253</v>
      </c>
      <c r="C790" s="36" t="s">
        <v>1412</v>
      </c>
      <c r="D790" s="37">
        <v>44042</v>
      </c>
      <c r="E790" s="36">
        <v>239301</v>
      </c>
      <c r="F790" s="38">
        <v>101062088</v>
      </c>
      <c r="G790" s="39" t="s">
        <v>219</v>
      </c>
      <c r="H790" s="41">
        <v>145597.12</v>
      </c>
    </row>
    <row r="791" spans="1:8" s="5" customFormat="1" ht="20.25" x14ac:dyDescent="0.3">
      <c r="A791" s="35"/>
      <c r="B791" s="36"/>
      <c r="C791" s="36"/>
      <c r="D791" s="37"/>
      <c r="E791" s="36"/>
      <c r="F791" s="38"/>
      <c r="G791" s="96" t="s">
        <v>1413</v>
      </c>
      <c r="H791" s="97">
        <f>SUM(H789:H790)</f>
        <v>265199.2</v>
      </c>
    </row>
    <row r="792" spans="1:8" s="5" customFormat="1" ht="20.25" x14ac:dyDescent="0.3">
      <c r="A792" s="49">
        <v>1000052003</v>
      </c>
      <c r="B792" s="36">
        <v>583806</v>
      </c>
      <c r="C792" s="36" t="s">
        <v>1414</v>
      </c>
      <c r="D792" s="37">
        <v>44068</v>
      </c>
      <c r="E792" s="36">
        <v>234101</v>
      </c>
      <c r="F792" s="38">
        <v>101062088</v>
      </c>
      <c r="G792" s="39" t="s">
        <v>219</v>
      </c>
      <c r="H792" s="41">
        <v>21272.31</v>
      </c>
    </row>
    <row r="793" spans="1:8" s="5" customFormat="1" ht="20.25" x14ac:dyDescent="0.3">
      <c r="A793" s="35"/>
      <c r="B793" s="36"/>
      <c r="C793" s="36"/>
      <c r="D793" s="37"/>
      <c r="E793" s="36"/>
      <c r="F793" s="38"/>
      <c r="G793" s="96" t="s">
        <v>1006</v>
      </c>
      <c r="H793" s="97">
        <f>SUM(H792:H792)</f>
        <v>21272.31</v>
      </c>
    </row>
    <row r="794" spans="1:8" s="5" customFormat="1" ht="20.25" x14ac:dyDescent="0.3">
      <c r="A794" s="49">
        <v>1000054001</v>
      </c>
      <c r="B794" s="36">
        <v>628261</v>
      </c>
      <c r="C794" s="36" t="s">
        <v>1415</v>
      </c>
      <c r="D794" s="37">
        <v>44358</v>
      </c>
      <c r="E794" s="36">
        <v>234101</v>
      </c>
      <c r="F794" s="38">
        <v>101062088</v>
      </c>
      <c r="G794" s="39" t="s">
        <v>219</v>
      </c>
      <c r="H794" s="41">
        <v>26715</v>
      </c>
    </row>
    <row r="795" spans="1:8" s="5" customFormat="1" ht="20.25" x14ac:dyDescent="0.3">
      <c r="A795" s="49">
        <v>1000053931</v>
      </c>
      <c r="B795" s="36">
        <v>628290</v>
      </c>
      <c r="C795" s="36" t="s">
        <v>1416</v>
      </c>
      <c r="D795" s="37">
        <v>44358</v>
      </c>
      <c r="E795" s="36">
        <v>234101</v>
      </c>
      <c r="F795" s="38">
        <v>101062088</v>
      </c>
      <c r="G795" s="39" t="s">
        <v>219</v>
      </c>
      <c r="H795" s="41">
        <v>52852.5</v>
      </c>
    </row>
    <row r="796" spans="1:8" s="5" customFormat="1" ht="20.25" x14ac:dyDescent="0.3">
      <c r="A796" s="49">
        <v>1000053982</v>
      </c>
      <c r="B796" s="36">
        <v>628306</v>
      </c>
      <c r="C796" s="36" t="s">
        <v>1013</v>
      </c>
      <c r="D796" s="37">
        <v>44358</v>
      </c>
      <c r="E796" s="36">
        <v>234101</v>
      </c>
      <c r="F796" s="38">
        <v>101062088</v>
      </c>
      <c r="G796" s="39" t="s">
        <v>219</v>
      </c>
      <c r="H796" s="41">
        <v>54852.2</v>
      </c>
    </row>
    <row r="797" spans="1:8" s="5" customFormat="1" ht="20.25" x14ac:dyDescent="0.3">
      <c r="A797" s="35"/>
      <c r="B797" s="36"/>
      <c r="C797" s="36"/>
      <c r="D797" s="37"/>
      <c r="E797" s="36"/>
      <c r="F797" s="38"/>
      <c r="G797" s="96" t="s">
        <v>990</v>
      </c>
      <c r="H797" s="97">
        <f>SUM(H794:H796)</f>
        <v>134419.70000000001</v>
      </c>
    </row>
    <row r="798" spans="1:8" s="5" customFormat="1" ht="20.25" x14ac:dyDescent="0.3">
      <c r="A798" s="49">
        <v>1000054366</v>
      </c>
      <c r="B798" s="36">
        <v>636510</v>
      </c>
      <c r="C798" s="36" t="s">
        <v>1417</v>
      </c>
      <c r="D798" s="37">
        <v>44406</v>
      </c>
      <c r="E798" s="36">
        <v>239301</v>
      </c>
      <c r="F798" s="38">
        <v>101062088</v>
      </c>
      <c r="G798" s="39" t="s">
        <v>219</v>
      </c>
      <c r="H798" s="41">
        <v>70545.47</v>
      </c>
    </row>
    <row r="799" spans="1:8" s="5" customFormat="1" ht="20.25" x14ac:dyDescent="0.3">
      <c r="A799" s="49">
        <v>1000054410</v>
      </c>
      <c r="B799" s="36">
        <v>637537</v>
      </c>
      <c r="C799" s="36" t="s">
        <v>1418</v>
      </c>
      <c r="D799" s="37">
        <v>44412</v>
      </c>
      <c r="E799" s="36">
        <v>234101</v>
      </c>
      <c r="F799" s="38" t="s">
        <v>1419</v>
      </c>
      <c r="G799" s="39" t="s">
        <v>219</v>
      </c>
      <c r="H799" s="41">
        <v>129769.7</v>
      </c>
    </row>
    <row r="800" spans="1:8" s="5" customFormat="1" ht="20.25" x14ac:dyDescent="0.3">
      <c r="A800" s="49">
        <v>1000054512</v>
      </c>
      <c r="B800" s="36">
        <v>639009</v>
      </c>
      <c r="C800" s="36" t="s">
        <v>1420</v>
      </c>
      <c r="D800" s="37">
        <v>44421</v>
      </c>
      <c r="E800" s="36">
        <v>234101</v>
      </c>
      <c r="F800" s="38" t="s">
        <v>1419</v>
      </c>
      <c r="G800" s="39" t="s">
        <v>219</v>
      </c>
      <c r="H800" s="41">
        <v>120707.86</v>
      </c>
    </row>
    <row r="801" spans="1:8" s="5" customFormat="1" ht="20.25" x14ac:dyDescent="0.3">
      <c r="A801" s="49">
        <v>1000054514</v>
      </c>
      <c r="B801" s="36">
        <v>639016</v>
      </c>
      <c r="C801" s="36" t="s">
        <v>1421</v>
      </c>
      <c r="D801" s="37">
        <v>44421</v>
      </c>
      <c r="E801" s="36">
        <v>234101</v>
      </c>
      <c r="F801" s="38" t="s">
        <v>1419</v>
      </c>
      <c r="G801" s="39" t="s">
        <v>219</v>
      </c>
      <c r="H801" s="41">
        <v>46593.75</v>
      </c>
    </row>
    <row r="802" spans="1:8" s="5" customFormat="1" ht="20.25" x14ac:dyDescent="0.3">
      <c r="A802" s="49">
        <v>1000054548</v>
      </c>
      <c r="B802" s="36">
        <v>640098</v>
      </c>
      <c r="C802" s="36" t="s">
        <v>1422</v>
      </c>
      <c r="D802" s="37">
        <v>44428</v>
      </c>
      <c r="E802" s="36">
        <v>234101</v>
      </c>
      <c r="F802" s="38" t="s">
        <v>1419</v>
      </c>
      <c r="G802" s="39" t="s">
        <v>219</v>
      </c>
      <c r="H802" s="41">
        <v>124642.7</v>
      </c>
    </row>
    <row r="803" spans="1:8" s="5" customFormat="1" ht="20.25" x14ac:dyDescent="0.3">
      <c r="A803" s="49">
        <v>1000054547</v>
      </c>
      <c r="B803" s="36">
        <v>640091</v>
      </c>
      <c r="C803" s="36" t="s">
        <v>1423</v>
      </c>
      <c r="D803" s="37">
        <v>44428</v>
      </c>
      <c r="E803" s="36">
        <v>234101</v>
      </c>
      <c r="F803" s="38" t="s">
        <v>1419</v>
      </c>
      <c r="G803" s="39" t="s">
        <v>219</v>
      </c>
      <c r="H803" s="41">
        <v>62842.559999999998</v>
      </c>
    </row>
    <row r="804" spans="1:8" s="5" customFormat="1" ht="20.25" x14ac:dyDescent="0.3">
      <c r="A804" s="35"/>
      <c r="B804" s="36"/>
      <c r="C804" s="36"/>
      <c r="D804" s="37"/>
      <c r="E804" s="36"/>
      <c r="F804" s="38"/>
      <c r="G804" s="96" t="s">
        <v>1145</v>
      </c>
      <c r="H804" s="97">
        <f>SUM(H798:H803)</f>
        <v>555102.04</v>
      </c>
    </row>
    <row r="805" spans="1:8" s="5" customFormat="1" ht="20.25" x14ac:dyDescent="0.3">
      <c r="A805" s="49">
        <v>1000054612</v>
      </c>
      <c r="B805" s="36">
        <v>641815</v>
      </c>
      <c r="C805" s="36" t="s">
        <v>1424</v>
      </c>
      <c r="D805" s="37">
        <v>44438</v>
      </c>
      <c r="E805" s="36">
        <v>239301</v>
      </c>
      <c r="F805" s="38" t="s">
        <v>1419</v>
      </c>
      <c r="G805" s="39" t="s">
        <v>219</v>
      </c>
      <c r="H805" s="41">
        <v>97660.25</v>
      </c>
    </row>
    <row r="806" spans="1:8" s="5" customFormat="1" ht="20.25" x14ac:dyDescent="0.3">
      <c r="A806" s="49">
        <v>1000054314</v>
      </c>
      <c r="B806" s="36">
        <v>635081</v>
      </c>
      <c r="C806" s="36" t="s">
        <v>1425</v>
      </c>
      <c r="D806" s="37">
        <v>44399</v>
      </c>
      <c r="E806" s="36">
        <v>234101</v>
      </c>
      <c r="F806" s="38" t="s">
        <v>1419</v>
      </c>
      <c r="G806" s="39" t="s">
        <v>219</v>
      </c>
      <c r="H806" s="41">
        <v>121664.06</v>
      </c>
    </row>
    <row r="807" spans="1:8" s="5" customFormat="1" ht="20.25" x14ac:dyDescent="0.3">
      <c r="A807" s="35"/>
      <c r="B807" s="36"/>
      <c r="C807" s="36"/>
      <c r="D807" s="37"/>
      <c r="E807" s="36"/>
      <c r="F807" s="38"/>
      <c r="G807" s="96" t="s">
        <v>925</v>
      </c>
      <c r="H807" s="97">
        <f>SUM(H805:H806)</f>
        <v>219324.31</v>
      </c>
    </row>
    <row r="808" spans="1:8" s="5" customFormat="1" ht="20.25" x14ac:dyDescent="0.3">
      <c r="A808" s="35">
        <v>1000055205</v>
      </c>
      <c r="B808" s="36">
        <v>655435</v>
      </c>
      <c r="C808" s="36" t="s">
        <v>1426</v>
      </c>
      <c r="D808" s="37">
        <v>44511</v>
      </c>
      <c r="E808" s="36">
        <v>239301</v>
      </c>
      <c r="F808" s="38" t="s">
        <v>1419</v>
      </c>
      <c r="G808" s="39" t="s">
        <v>219</v>
      </c>
      <c r="H808" s="41">
        <v>83247.47</v>
      </c>
    </row>
    <row r="809" spans="1:8" s="5" customFormat="1" ht="20.25" x14ac:dyDescent="0.3">
      <c r="A809" s="35">
        <v>1000055461</v>
      </c>
      <c r="B809" s="36">
        <v>659839</v>
      </c>
      <c r="C809" s="36" t="s">
        <v>1427</v>
      </c>
      <c r="D809" s="37">
        <v>44533</v>
      </c>
      <c r="E809" s="36">
        <v>239301</v>
      </c>
      <c r="F809" s="38" t="s">
        <v>1419</v>
      </c>
      <c r="G809" s="39" t="s">
        <v>219</v>
      </c>
      <c r="H809" s="41">
        <v>99000</v>
      </c>
    </row>
    <row r="810" spans="1:8" s="5" customFormat="1" ht="20.25" x14ac:dyDescent="0.3">
      <c r="A810" s="35">
        <v>1000055601</v>
      </c>
      <c r="B810" s="36">
        <v>662477</v>
      </c>
      <c r="C810" s="36" t="s">
        <v>1428</v>
      </c>
      <c r="D810" s="37">
        <v>44546</v>
      </c>
      <c r="E810" s="36">
        <v>234101</v>
      </c>
      <c r="F810" s="38" t="s">
        <v>1419</v>
      </c>
      <c r="G810" s="39" t="s">
        <v>219</v>
      </c>
      <c r="H810" s="41">
        <v>26523</v>
      </c>
    </row>
    <row r="811" spans="1:8" ht="20.25" x14ac:dyDescent="0.3">
      <c r="A811" s="35">
        <v>1000055592</v>
      </c>
      <c r="B811" s="36">
        <v>662455</v>
      </c>
      <c r="C811" s="36" t="s">
        <v>1429</v>
      </c>
      <c r="D811" s="37">
        <v>44546</v>
      </c>
      <c r="E811" s="36">
        <v>239301</v>
      </c>
      <c r="F811" s="38" t="s">
        <v>1419</v>
      </c>
      <c r="G811" s="39" t="s">
        <v>219</v>
      </c>
      <c r="H811" s="41">
        <v>62850</v>
      </c>
    </row>
    <row r="812" spans="1:8" s="5" customFormat="1" ht="20.25" x14ac:dyDescent="0.3">
      <c r="A812" s="35"/>
      <c r="B812" s="36"/>
      <c r="C812" s="36"/>
      <c r="D812" s="37"/>
      <c r="E812" s="36"/>
      <c r="F812" s="38"/>
      <c r="G812" s="96" t="s">
        <v>996</v>
      </c>
      <c r="H812" s="97">
        <f>SUM(H808:H811)</f>
        <v>271620.46999999997</v>
      </c>
    </row>
    <row r="813" spans="1:8" ht="20.25" x14ac:dyDescent="0.3">
      <c r="A813" s="49">
        <v>1000055123</v>
      </c>
      <c r="B813" s="36">
        <v>651600</v>
      </c>
      <c r="C813" s="36" t="s">
        <v>1430</v>
      </c>
      <c r="D813" s="37">
        <v>44491</v>
      </c>
      <c r="E813" s="36">
        <v>234101</v>
      </c>
      <c r="F813" s="38" t="s">
        <v>1419</v>
      </c>
      <c r="G813" s="39" t="s">
        <v>219</v>
      </c>
      <c r="H813" s="41">
        <v>111600</v>
      </c>
    </row>
    <row r="814" spans="1:8" s="5" customFormat="1" ht="20.25" x14ac:dyDescent="0.3">
      <c r="A814" s="35"/>
      <c r="B814" s="36"/>
      <c r="C814" s="36"/>
      <c r="D814" s="37"/>
      <c r="E814" s="36"/>
      <c r="F814" s="38"/>
      <c r="G814" s="96" t="s">
        <v>938</v>
      </c>
      <c r="H814" s="97">
        <f>SUM(H813:H813)</f>
        <v>111600</v>
      </c>
    </row>
    <row r="815" spans="1:8" s="5" customFormat="1" ht="20.25" x14ac:dyDescent="0.3">
      <c r="A815" s="35">
        <v>1000055853</v>
      </c>
      <c r="B815" s="36">
        <v>670008</v>
      </c>
      <c r="C815" s="36" t="s">
        <v>1431</v>
      </c>
      <c r="D815" s="37">
        <v>44573</v>
      </c>
      <c r="E815" s="36">
        <v>234101</v>
      </c>
      <c r="F815" s="38" t="s">
        <v>1419</v>
      </c>
      <c r="G815" s="39" t="s">
        <v>219</v>
      </c>
      <c r="H815" s="41">
        <v>20856</v>
      </c>
    </row>
    <row r="816" spans="1:8" ht="20.25" x14ac:dyDescent="0.3">
      <c r="A816" s="35">
        <v>1000055896</v>
      </c>
      <c r="B816" s="36">
        <v>670149</v>
      </c>
      <c r="C816" s="36" t="s">
        <v>1432</v>
      </c>
      <c r="D816" s="37">
        <v>44592</v>
      </c>
      <c r="E816" s="36">
        <v>234101</v>
      </c>
      <c r="F816" s="38" t="s">
        <v>1419</v>
      </c>
      <c r="G816" s="39" t="s">
        <v>219</v>
      </c>
      <c r="H816" s="41">
        <v>139400</v>
      </c>
    </row>
    <row r="817" spans="1:8" s="5" customFormat="1" ht="20.25" x14ac:dyDescent="0.3">
      <c r="A817" s="35"/>
      <c r="B817" s="36"/>
      <c r="C817" s="36"/>
      <c r="D817" s="37"/>
      <c r="E817" s="36"/>
      <c r="F817" s="38"/>
      <c r="G817" s="96" t="s">
        <v>993</v>
      </c>
      <c r="H817" s="97">
        <f>SUM(H815:H816)</f>
        <v>160256</v>
      </c>
    </row>
    <row r="818" spans="1:8" s="5" customFormat="1" ht="20.25" x14ac:dyDescent="0.3">
      <c r="A818" s="35">
        <v>1000056384</v>
      </c>
      <c r="B818" s="36">
        <v>683033</v>
      </c>
      <c r="C818" s="36" t="s">
        <v>1433</v>
      </c>
      <c r="D818" s="37">
        <v>44658</v>
      </c>
      <c r="E818" s="36">
        <v>234101</v>
      </c>
      <c r="F818" s="38" t="s">
        <v>1419</v>
      </c>
      <c r="G818" s="39" t="s">
        <v>219</v>
      </c>
      <c r="H818" s="41">
        <v>81163</v>
      </c>
    </row>
    <row r="819" spans="1:8" s="5" customFormat="1" ht="20.25" x14ac:dyDescent="0.3">
      <c r="A819" s="35">
        <v>1000056399</v>
      </c>
      <c r="B819" s="36">
        <v>683017</v>
      </c>
      <c r="C819" s="36" t="s">
        <v>1434</v>
      </c>
      <c r="D819" s="37">
        <v>44658</v>
      </c>
      <c r="E819" s="36">
        <v>234101</v>
      </c>
      <c r="F819" s="38" t="s">
        <v>1419</v>
      </c>
      <c r="G819" s="39" t="s">
        <v>219</v>
      </c>
      <c r="H819" s="41">
        <v>38691.199999999997</v>
      </c>
    </row>
    <row r="820" spans="1:8" s="5" customFormat="1" ht="20.25" x14ac:dyDescent="0.3">
      <c r="A820" s="35">
        <v>1000056496</v>
      </c>
      <c r="B820" s="36">
        <v>331</v>
      </c>
      <c r="C820" s="36" t="s">
        <v>1435</v>
      </c>
      <c r="D820" s="37">
        <v>44672</v>
      </c>
      <c r="E820" s="36">
        <v>234101</v>
      </c>
      <c r="F820" s="38" t="s">
        <v>1419</v>
      </c>
      <c r="G820" s="39" t="s">
        <v>219</v>
      </c>
      <c r="H820" s="41">
        <v>97745.2</v>
      </c>
    </row>
    <row r="821" spans="1:8" s="5" customFormat="1" ht="20.25" x14ac:dyDescent="0.3">
      <c r="A821" s="35"/>
      <c r="B821" s="36"/>
      <c r="C821" s="36"/>
      <c r="D821" s="37"/>
      <c r="E821" s="36"/>
      <c r="F821" s="38"/>
      <c r="G821" s="96" t="s">
        <v>1039</v>
      </c>
      <c r="H821" s="97">
        <f>SUM(H818:H820)</f>
        <v>217599.4</v>
      </c>
    </row>
    <row r="822" spans="1:8" s="5" customFormat="1" ht="20.25" x14ac:dyDescent="0.3">
      <c r="A822" s="35">
        <v>1000056705</v>
      </c>
      <c r="B822" s="36">
        <v>2469</v>
      </c>
      <c r="C822" s="36" t="s">
        <v>1436</v>
      </c>
      <c r="D822" s="37">
        <v>44701</v>
      </c>
      <c r="E822" s="36">
        <v>234101</v>
      </c>
      <c r="F822" s="38" t="s">
        <v>1419</v>
      </c>
      <c r="G822" s="39" t="s">
        <v>219</v>
      </c>
      <c r="H822" s="41">
        <v>68702</v>
      </c>
    </row>
    <row r="823" spans="1:8" s="5" customFormat="1" ht="20.25" x14ac:dyDescent="0.3">
      <c r="A823" s="35"/>
      <c r="B823" s="36"/>
      <c r="C823" s="36"/>
      <c r="D823" s="37"/>
      <c r="E823" s="36"/>
      <c r="F823" s="38"/>
      <c r="G823" s="96" t="s">
        <v>960</v>
      </c>
      <c r="H823" s="97">
        <f>SUM(H822)</f>
        <v>68702</v>
      </c>
    </row>
    <row r="824" spans="1:8" s="5" customFormat="1" ht="20.25" x14ac:dyDescent="0.3">
      <c r="A824" s="35">
        <v>1000056688</v>
      </c>
      <c r="B824" s="36">
        <v>2493</v>
      </c>
      <c r="C824" s="36" t="s">
        <v>1437</v>
      </c>
      <c r="D824" s="37">
        <v>44712</v>
      </c>
      <c r="E824" s="36">
        <v>234101</v>
      </c>
      <c r="F824" s="38" t="s">
        <v>1419</v>
      </c>
      <c r="G824" s="39" t="s">
        <v>219</v>
      </c>
      <c r="H824" s="41">
        <v>135000</v>
      </c>
    </row>
    <row r="825" spans="1:8" s="5" customFormat="1" ht="20.25" x14ac:dyDescent="0.3">
      <c r="A825" s="35">
        <v>1000056955</v>
      </c>
      <c r="B825" s="36">
        <v>2547</v>
      </c>
      <c r="C825" s="36" t="s">
        <v>1438</v>
      </c>
      <c r="D825" s="37">
        <v>44735</v>
      </c>
      <c r="E825" s="36">
        <v>234101</v>
      </c>
      <c r="F825" s="38" t="s">
        <v>1419</v>
      </c>
      <c r="G825" s="39" t="s">
        <v>219</v>
      </c>
      <c r="H825" s="41">
        <v>56734</v>
      </c>
    </row>
    <row r="826" spans="1:8" s="5" customFormat="1" ht="20.25" x14ac:dyDescent="0.3">
      <c r="A826" s="35"/>
      <c r="B826" s="36"/>
      <c r="C826" s="36"/>
      <c r="D826" s="37"/>
      <c r="E826" s="36"/>
      <c r="F826" s="38"/>
      <c r="G826" s="96" t="s">
        <v>916</v>
      </c>
      <c r="H826" s="97">
        <f>SUM(H824:H825)</f>
        <v>191734</v>
      </c>
    </row>
    <row r="827" spans="1:8" s="5" customFormat="1" ht="20.25" x14ac:dyDescent="0.3">
      <c r="A827" s="35">
        <v>1000056970</v>
      </c>
      <c r="B827" s="36">
        <v>11743</v>
      </c>
      <c r="C827" s="36" t="s">
        <v>1439</v>
      </c>
      <c r="D827" s="37">
        <v>44739</v>
      </c>
      <c r="E827" s="36">
        <v>239301</v>
      </c>
      <c r="F827" s="38" t="s">
        <v>1419</v>
      </c>
      <c r="G827" s="39" t="s">
        <v>219</v>
      </c>
      <c r="H827" s="41">
        <v>49116.19</v>
      </c>
    </row>
    <row r="828" spans="1:8" s="5" customFormat="1" ht="20.25" x14ac:dyDescent="0.3">
      <c r="A828" s="35">
        <v>1000057182</v>
      </c>
      <c r="B828" s="36">
        <v>18135</v>
      </c>
      <c r="C828" s="36" t="s">
        <v>1440</v>
      </c>
      <c r="D828" s="37">
        <v>44771</v>
      </c>
      <c r="E828" s="36">
        <v>234101</v>
      </c>
      <c r="F828" s="38" t="s">
        <v>1419</v>
      </c>
      <c r="G828" s="39" t="s">
        <v>219</v>
      </c>
      <c r="H828" s="41">
        <v>70374.16</v>
      </c>
    </row>
    <row r="829" spans="1:8" s="5" customFormat="1" ht="20.25" x14ac:dyDescent="0.3">
      <c r="A829" s="35"/>
      <c r="B829" s="36"/>
      <c r="C829" s="36"/>
      <c r="D829" s="37"/>
      <c r="E829" s="36"/>
      <c r="F829" s="38"/>
      <c r="G829" s="96" t="s">
        <v>860</v>
      </c>
      <c r="H829" s="97">
        <f>SUM(H827:H828)</f>
        <v>119490.35</v>
      </c>
    </row>
    <row r="830" spans="1:8" s="5" customFormat="1" ht="20.25" x14ac:dyDescent="0.3">
      <c r="A830" s="35">
        <v>1000056798</v>
      </c>
      <c r="B830" s="36">
        <v>2510</v>
      </c>
      <c r="C830" s="36" t="s">
        <v>1441</v>
      </c>
      <c r="D830" s="37">
        <v>44718</v>
      </c>
      <c r="E830" s="36">
        <v>239301</v>
      </c>
      <c r="F830" s="38" t="s">
        <v>1419</v>
      </c>
      <c r="G830" s="39" t="s">
        <v>219</v>
      </c>
      <c r="H830" s="41">
        <v>39000</v>
      </c>
    </row>
    <row r="831" spans="1:8" s="5" customFormat="1" ht="20.25" x14ac:dyDescent="0.3">
      <c r="A831" s="35">
        <v>1000056867</v>
      </c>
      <c r="B831" s="36">
        <v>2529</v>
      </c>
      <c r="C831" s="36" t="s">
        <v>1442</v>
      </c>
      <c r="D831" s="37">
        <v>44722</v>
      </c>
      <c r="E831" s="36">
        <v>239301</v>
      </c>
      <c r="F831" s="38" t="s">
        <v>1419</v>
      </c>
      <c r="G831" s="39" t="s">
        <v>219</v>
      </c>
      <c r="H831" s="41">
        <v>70000</v>
      </c>
    </row>
    <row r="832" spans="1:8" s="5" customFormat="1" ht="18" customHeight="1" x14ac:dyDescent="0.3">
      <c r="A832" s="35"/>
      <c r="B832" s="36"/>
      <c r="C832" s="36"/>
      <c r="D832" s="37"/>
      <c r="E832" s="36"/>
      <c r="F832" s="38"/>
      <c r="G832" s="96" t="s">
        <v>872</v>
      </c>
      <c r="H832" s="97">
        <f>SUM(H830:H831)</f>
        <v>109000</v>
      </c>
    </row>
    <row r="833" spans="1:8" s="5" customFormat="1" ht="20.25" x14ac:dyDescent="0.3">
      <c r="A833" s="35">
        <v>1000057486</v>
      </c>
      <c r="B833" s="36">
        <v>25855</v>
      </c>
      <c r="C833" s="36" t="s">
        <v>1443</v>
      </c>
      <c r="D833" s="37">
        <v>44813</v>
      </c>
      <c r="E833" s="36">
        <v>239301</v>
      </c>
      <c r="F833" s="38" t="s">
        <v>1419</v>
      </c>
      <c r="G833" s="39" t="s">
        <v>219</v>
      </c>
      <c r="H833" s="41">
        <v>30000</v>
      </c>
    </row>
    <row r="834" spans="1:8" s="5" customFormat="1" ht="20.25" x14ac:dyDescent="0.3">
      <c r="A834" s="35"/>
      <c r="B834" s="36"/>
      <c r="C834" s="36"/>
      <c r="D834" s="37"/>
      <c r="E834" s="36"/>
      <c r="F834" s="38"/>
      <c r="G834" s="96" t="s">
        <v>883</v>
      </c>
      <c r="H834" s="97">
        <f>SUM(H833)</f>
        <v>30000</v>
      </c>
    </row>
    <row r="835" spans="1:8" s="5" customFormat="1" ht="20.25" x14ac:dyDescent="0.3">
      <c r="A835" s="35"/>
      <c r="B835" s="36"/>
      <c r="C835" s="36"/>
      <c r="D835" s="37"/>
      <c r="E835" s="36"/>
      <c r="F835" s="38"/>
      <c r="G835" s="47" t="s">
        <v>1444</v>
      </c>
      <c r="H835" s="43">
        <f>SUM(H832,H829,H826,H823,H821,H817,H814,H812,H807,H804,H797,H793,H791,H788,H834)</f>
        <v>2741504.3800000004</v>
      </c>
    </row>
    <row r="836" spans="1:8" s="5" customFormat="1" ht="20.25" x14ac:dyDescent="0.3">
      <c r="A836" s="35">
        <v>1000054621</v>
      </c>
      <c r="B836" s="36">
        <v>1934</v>
      </c>
      <c r="C836" s="36" t="s">
        <v>1445</v>
      </c>
      <c r="D836" s="37">
        <v>44433</v>
      </c>
      <c r="E836" s="36">
        <v>234101</v>
      </c>
      <c r="F836" s="38" t="s">
        <v>1446</v>
      </c>
      <c r="G836" s="39" t="s">
        <v>237</v>
      </c>
      <c r="H836" s="41">
        <v>93300</v>
      </c>
    </row>
    <row r="837" spans="1:8" s="5" customFormat="1" ht="20.25" x14ac:dyDescent="0.3">
      <c r="A837" s="35">
        <v>1000054743</v>
      </c>
      <c r="B837" s="36">
        <v>1992</v>
      </c>
      <c r="C837" s="36" t="s">
        <v>1447</v>
      </c>
      <c r="D837" s="37">
        <v>44448</v>
      </c>
      <c r="E837" s="36">
        <v>234101</v>
      </c>
      <c r="F837" s="38" t="s">
        <v>1446</v>
      </c>
      <c r="G837" s="39" t="s">
        <v>237</v>
      </c>
      <c r="H837" s="41">
        <v>105700</v>
      </c>
    </row>
    <row r="838" spans="1:8" s="5" customFormat="1" ht="20.25" x14ac:dyDescent="0.3">
      <c r="A838" s="35">
        <v>1000054818</v>
      </c>
      <c r="B838" s="36">
        <v>2018</v>
      </c>
      <c r="C838" s="36" t="s">
        <v>1448</v>
      </c>
      <c r="D838" s="37">
        <v>44455</v>
      </c>
      <c r="E838" s="36">
        <v>234101</v>
      </c>
      <c r="F838" s="38" t="s">
        <v>1446</v>
      </c>
      <c r="G838" s="39" t="s">
        <v>237</v>
      </c>
      <c r="H838" s="41">
        <v>114800</v>
      </c>
    </row>
    <row r="839" spans="1:8" s="5" customFormat="1" ht="20.25" x14ac:dyDescent="0.3">
      <c r="A839" s="35">
        <v>1000054832</v>
      </c>
      <c r="B839" s="36">
        <v>2020</v>
      </c>
      <c r="C839" s="36" t="s">
        <v>1449</v>
      </c>
      <c r="D839" s="37">
        <v>44456</v>
      </c>
      <c r="E839" s="36">
        <v>234101</v>
      </c>
      <c r="F839" s="38" t="s">
        <v>1446</v>
      </c>
      <c r="G839" s="39" t="s">
        <v>237</v>
      </c>
      <c r="H839" s="41">
        <v>65650</v>
      </c>
    </row>
    <row r="840" spans="1:8" s="5" customFormat="1" ht="20.25" x14ac:dyDescent="0.3">
      <c r="A840" s="35"/>
      <c r="B840" s="36"/>
      <c r="C840" s="36"/>
      <c r="D840" s="37"/>
      <c r="E840" s="36"/>
      <c r="F840" s="38"/>
      <c r="G840" s="96" t="s">
        <v>925</v>
      </c>
      <c r="H840" s="97">
        <f>SUM(H836:H839)</f>
        <v>379450</v>
      </c>
    </row>
    <row r="841" spans="1:8" s="5" customFormat="1" ht="20.25" x14ac:dyDescent="0.3">
      <c r="A841" s="35">
        <v>1000054873</v>
      </c>
      <c r="B841" s="36">
        <v>2037</v>
      </c>
      <c r="C841" s="36" t="s">
        <v>1450</v>
      </c>
      <c r="D841" s="37">
        <v>44462</v>
      </c>
      <c r="E841" s="36">
        <v>234101</v>
      </c>
      <c r="F841" s="38" t="s">
        <v>1446</v>
      </c>
      <c r="G841" s="39" t="s">
        <v>237</v>
      </c>
      <c r="H841" s="41">
        <v>117750</v>
      </c>
    </row>
    <row r="842" spans="1:8" s="5" customFormat="1" ht="20.25" x14ac:dyDescent="0.3">
      <c r="A842" s="35">
        <v>1000054928</v>
      </c>
      <c r="B842" s="36">
        <v>2052</v>
      </c>
      <c r="C842" s="36" t="s">
        <v>1451</v>
      </c>
      <c r="D842" s="37">
        <v>44468</v>
      </c>
      <c r="E842" s="36">
        <v>234101</v>
      </c>
      <c r="F842" s="38" t="s">
        <v>1446</v>
      </c>
      <c r="G842" s="39" t="s">
        <v>237</v>
      </c>
      <c r="H842" s="41">
        <v>126975</v>
      </c>
    </row>
    <row r="843" spans="1:8" s="5" customFormat="1" ht="20.25" x14ac:dyDescent="0.3">
      <c r="A843" s="35">
        <v>1000054985</v>
      </c>
      <c r="B843" s="36">
        <v>2079</v>
      </c>
      <c r="C843" s="36" t="s">
        <v>1452</v>
      </c>
      <c r="D843" s="37">
        <v>44475</v>
      </c>
      <c r="E843" s="36">
        <v>234101</v>
      </c>
      <c r="F843" s="38" t="s">
        <v>1446</v>
      </c>
      <c r="G843" s="39" t="s">
        <v>237</v>
      </c>
      <c r="H843" s="41">
        <v>131625</v>
      </c>
    </row>
    <row r="844" spans="1:8" s="5" customFormat="1" ht="20.25" x14ac:dyDescent="0.3">
      <c r="A844" s="35">
        <v>1000054980</v>
      </c>
      <c r="B844" s="36">
        <v>2078</v>
      </c>
      <c r="C844" s="36" t="s">
        <v>1453</v>
      </c>
      <c r="D844" s="37">
        <v>44475</v>
      </c>
      <c r="E844" s="36">
        <v>234101</v>
      </c>
      <c r="F844" s="38" t="s">
        <v>1446</v>
      </c>
      <c r="G844" s="39" t="s">
        <v>237</v>
      </c>
      <c r="H844" s="41">
        <v>111975</v>
      </c>
    </row>
    <row r="845" spans="1:8" s="5" customFormat="1" ht="20.25" x14ac:dyDescent="0.3">
      <c r="A845" s="35">
        <v>1000055045</v>
      </c>
      <c r="B845" s="36">
        <v>2098</v>
      </c>
      <c r="C845" s="36" t="s">
        <v>1454</v>
      </c>
      <c r="D845" s="37">
        <v>44482</v>
      </c>
      <c r="E845" s="36">
        <v>234101</v>
      </c>
      <c r="F845" s="38" t="s">
        <v>1446</v>
      </c>
      <c r="G845" s="39" t="s">
        <v>237</v>
      </c>
      <c r="H845" s="41">
        <v>129150</v>
      </c>
    </row>
    <row r="846" spans="1:8" s="5" customFormat="1" ht="20.25" x14ac:dyDescent="0.3">
      <c r="A846" s="35">
        <v>1000055121</v>
      </c>
      <c r="B846" s="36">
        <v>2142</v>
      </c>
      <c r="C846" s="36" t="s">
        <v>1455</v>
      </c>
      <c r="D846" s="37">
        <v>44490</v>
      </c>
      <c r="E846" s="36">
        <v>234101</v>
      </c>
      <c r="F846" s="38" t="s">
        <v>1446</v>
      </c>
      <c r="G846" s="39" t="s">
        <v>237</v>
      </c>
      <c r="H846" s="41">
        <v>65700</v>
      </c>
    </row>
    <row r="847" spans="1:8" s="5" customFormat="1" ht="20.25" x14ac:dyDescent="0.3">
      <c r="A847" s="35"/>
      <c r="B847" s="36"/>
      <c r="C847" s="36"/>
      <c r="D847" s="37"/>
      <c r="E847" s="36"/>
      <c r="F847" s="38"/>
      <c r="G847" s="96" t="s">
        <v>928</v>
      </c>
      <c r="H847" s="97">
        <f>SUM(H841:H846)</f>
        <v>683175</v>
      </c>
    </row>
    <row r="848" spans="1:8" s="5" customFormat="1" ht="20.25" x14ac:dyDescent="0.3">
      <c r="A848" s="35">
        <v>1000055191</v>
      </c>
      <c r="B848" s="36">
        <v>2170</v>
      </c>
      <c r="C848" s="36" t="s">
        <v>1456</v>
      </c>
      <c r="D848" s="37">
        <v>44498</v>
      </c>
      <c r="E848" s="36">
        <v>234101</v>
      </c>
      <c r="F848" s="38" t="s">
        <v>1446</v>
      </c>
      <c r="G848" s="39" t="s">
        <v>237</v>
      </c>
      <c r="H848" s="41">
        <v>130600</v>
      </c>
    </row>
    <row r="849" spans="1:8" s="5" customFormat="1" ht="20.25" x14ac:dyDescent="0.3">
      <c r="A849" s="35">
        <v>1000055251</v>
      </c>
      <c r="B849" s="36">
        <v>2196</v>
      </c>
      <c r="C849" s="36" t="s">
        <v>1457</v>
      </c>
      <c r="D849" s="37">
        <v>44509</v>
      </c>
      <c r="E849" s="36">
        <v>234101</v>
      </c>
      <c r="F849" s="38" t="s">
        <v>1446</v>
      </c>
      <c r="G849" s="39" t="s">
        <v>237</v>
      </c>
      <c r="H849" s="41">
        <v>41400</v>
      </c>
    </row>
    <row r="850" spans="1:8" s="5" customFormat="1" ht="20.25" x14ac:dyDescent="0.3">
      <c r="A850" s="35"/>
      <c r="B850" s="36"/>
      <c r="C850" s="36"/>
      <c r="D850" s="37"/>
      <c r="E850" s="36"/>
      <c r="F850" s="38"/>
      <c r="G850" s="96" t="s">
        <v>931</v>
      </c>
      <c r="H850" s="97">
        <f>SUM(H848:H849)</f>
        <v>172000</v>
      </c>
    </row>
    <row r="851" spans="1:8" s="5" customFormat="1" ht="20.25" x14ac:dyDescent="0.3">
      <c r="A851" s="35">
        <v>1000055490</v>
      </c>
      <c r="B851" s="36">
        <v>2273</v>
      </c>
      <c r="C851" s="36" t="s">
        <v>1298</v>
      </c>
      <c r="D851" s="37">
        <v>44509</v>
      </c>
      <c r="E851" s="36">
        <v>234101</v>
      </c>
      <c r="F851" s="38" t="s">
        <v>1446</v>
      </c>
      <c r="G851" s="39" t="s">
        <v>237</v>
      </c>
      <c r="H851" s="41">
        <v>34500</v>
      </c>
    </row>
    <row r="852" spans="1:8" s="5" customFormat="1" ht="20.25" x14ac:dyDescent="0.3">
      <c r="A852" s="35"/>
      <c r="B852" s="36"/>
      <c r="C852" s="36"/>
      <c r="D852" s="37"/>
      <c r="E852" s="36"/>
      <c r="F852" s="38"/>
      <c r="G852" s="96" t="s">
        <v>996</v>
      </c>
      <c r="H852" s="97">
        <f>SUM(H851)</f>
        <v>34500</v>
      </c>
    </row>
    <row r="853" spans="1:8" s="5" customFormat="1" ht="20.25" x14ac:dyDescent="0.3">
      <c r="A853" s="35">
        <v>1000055681</v>
      </c>
      <c r="B853" s="36">
        <v>2316</v>
      </c>
      <c r="C853" s="36" t="s">
        <v>1458</v>
      </c>
      <c r="D853" s="37">
        <v>44552</v>
      </c>
      <c r="E853" s="36">
        <v>234101</v>
      </c>
      <c r="F853" s="38" t="s">
        <v>1446</v>
      </c>
      <c r="G853" s="39" t="s">
        <v>237</v>
      </c>
      <c r="H853" s="41">
        <v>130810</v>
      </c>
    </row>
    <row r="854" spans="1:8" s="5" customFormat="1" ht="20.25" x14ac:dyDescent="0.3">
      <c r="A854" s="35"/>
      <c r="B854" s="36"/>
      <c r="C854" s="36"/>
      <c r="D854" s="37"/>
      <c r="E854" s="36"/>
      <c r="F854" s="38"/>
      <c r="G854" s="96" t="s">
        <v>938</v>
      </c>
      <c r="H854" s="97">
        <f>SUM(H853)</f>
        <v>130810</v>
      </c>
    </row>
    <row r="855" spans="1:8" s="5" customFormat="1" ht="20.25" x14ac:dyDescent="0.3">
      <c r="A855" s="35"/>
      <c r="B855" s="36"/>
      <c r="C855" s="36"/>
      <c r="D855" s="37"/>
      <c r="E855" s="36"/>
      <c r="F855" s="38"/>
      <c r="G855" s="45" t="s">
        <v>1459</v>
      </c>
      <c r="H855" s="43">
        <f>SUM(H854,H852,H850,H847,H840)</f>
        <v>1399935</v>
      </c>
    </row>
    <row r="856" spans="1:8" s="5" customFormat="1" ht="20.25" x14ac:dyDescent="0.3">
      <c r="A856" s="35">
        <v>1000054243</v>
      </c>
      <c r="B856" s="36">
        <v>428</v>
      </c>
      <c r="C856" s="36" t="s">
        <v>1460</v>
      </c>
      <c r="D856" s="37">
        <v>44389</v>
      </c>
      <c r="E856" s="36">
        <v>234101</v>
      </c>
      <c r="F856" s="38">
        <v>130250049</v>
      </c>
      <c r="G856" s="48" t="s">
        <v>245</v>
      </c>
      <c r="H856" s="41">
        <v>129132</v>
      </c>
    </row>
    <row r="857" spans="1:8" s="5" customFormat="1" ht="20.25" x14ac:dyDescent="0.3">
      <c r="A857" s="35"/>
      <c r="B857" s="36"/>
      <c r="C857" s="36"/>
      <c r="D857" s="37"/>
      <c r="E857" s="36"/>
      <c r="F857" s="38"/>
      <c r="G857" s="96" t="s">
        <v>1201</v>
      </c>
      <c r="H857" s="97">
        <f>SUM(H856:H856)</f>
        <v>129132</v>
      </c>
    </row>
    <row r="858" spans="1:8" s="5" customFormat="1" ht="20.25" x14ac:dyDescent="0.3">
      <c r="A858" s="35">
        <v>1000054992</v>
      </c>
      <c r="B858" s="36">
        <v>468</v>
      </c>
      <c r="C858" s="36" t="s">
        <v>1461</v>
      </c>
      <c r="D858" s="37">
        <v>44476</v>
      </c>
      <c r="E858" s="36">
        <v>234101</v>
      </c>
      <c r="F858" s="38">
        <v>130250049</v>
      </c>
      <c r="G858" s="48" t="s">
        <v>245</v>
      </c>
      <c r="H858" s="41">
        <v>75000</v>
      </c>
    </row>
    <row r="859" spans="1:8" s="5" customFormat="1" ht="20.25" x14ac:dyDescent="0.3">
      <c r="A859" s="35"/>
      <c r="B859" s="36"/>
      <c r="C859" s="36"/>
      <c r="D859" s="37"/>
      <c r="E859" s="36"/>
      <c r="F859" s="38"/>
      <c r="G859" s="96" t="s">
        <v>928</v>
      </c>
      <c r="H859" s="97">
        <f>SUM(H858:H858)</f>
        <v>75000</v>
      </c>
    </row>
    <row r="860" spans="1:8" s="5" customFormat="1" ht="20.25" x14ac:dyDescent="0.3">
      <c r="A860" s="35">
        <v>1000055536</v>
      </c>
      <c r="B860" s="36">
        <v>511</v>
      </c>
      <c r="C860" s="36" t="s">
        <v>1462</v>
      </c>
      <c r="D860" s="37">
        <v>44539</v>
      </c>
      <c r="E860" s="36">
        <v>239301</v>
      </c>
      <c r="F860" s="38">
        <v>130250049</v>
      </c>
      <c r="G860" s="48" t="s">
        <v>245</v>
      </c>
      <c r="H860" s="41">
        <v>104507.41</v>
      </c>
    </row>
    <row r="861" spans="1:8" s="5" customFormat="1" ht="20.25" x14ac:dyDescent="0.3">
      <c r="A861" s="35"/>
      <c r="B861" s="36"/>
      <c r="C861" s="36"/>
      <c r="D861" s="37"/>
      <c r="E861" s="36"/>
      <c r="F861" s="38"/>
      <c r="G861" s="96" t="s">
        <v>928</v>
      </c>
      <c r="H861" s="97">
        <f>SUM(H860)</f>
        <v>104507.41</v>
      </c>
    </row>
    <row r="862" spans="1:8" s="5" customFormat="1" ht="20.25" x14ac:dyDescent="0.3">
      <c r="A862" s="35"/>
      <c r="B862" s="36"/>
      <c r="C862" s="36"/>
      <c r="D862" s="37"/>
      <c r="E862" s="36"/>
      <c r="F862" s="38"/>
      <c r="G862" s="45" t="s">
        <v>1463</v>
      </c>
      <c r="H862" s="43">
        <f>SUM(H861,H859,H857)</f>
        <v>308639.41000000003</v>
      </c>
    </row>
    <row r="863" spans="1:8" s="5" customFormat="1" ht="20.25" x14ac:dyDescent="0.3">
      <c r="A863" s="35" t="s">
        <v>44</v>
      </c>
      <c r="B863" s="36">
        <v>22774</v>
      </c>
      <c r="C863" s="36"/>
      <c r="D863" s="37">
        <v>44046</v>
      </c>
      <c r="E863" s="36">
        <v>234101</v>
      </c>
      <c r="F863" s="38"/>
      <c r="G863" s="48" t="s">
        <v>247</v>
      </c>
      <c r="H863" s="41">
        <v>10488.89</v>
      </c>
    </row>
    <row r="864" spans="1:8" s="5" customFormat="1" ht="20.25" x14ac:dyDescent="0.3">
      <c r="A864" s="35"/>
      <c r="B864" s="36"/>
      <c r="C864" s="36"/>
      <c r="D864" s="37"/>
      <c r="E864" s="36"/>
      <c r="F864" s="38"/>
      <c r="G864" s="96" t="s">
        <v>1006</v>
      </c>
      <c r="H864" s="97">
        <f>SUM(H863:H863)</f>
        <v>10488.89</v>
      </c>
    </row>
    <row r="865" spans="1:8" s="5" customFormat="1" ht="20.25" x14ac:dyDescent="0.3">
      <c r="A865" s="35"/>
      <c r="B865" s="36"/>
      <c r="C865" s="36"/>
      <c r="D865" s="37"/>
      <c r="E865" s="36"/>
      <c r="F865" s="38"/>
      <c r="G865" s="45" t="s">
        <v>1464</v>
      </c>
      <c r="H865" s="43">
        <f>SUM(H864)</f>
        <v>10488.89</v>
      </c>
    </row>
    <row r="866" spans="1:8" s="5" customFormat="1" ht="20.25" x14ac:dyDescent="0.3">
      <c r="A866" s="35">
        <v>1000052860</v>
      </c>
      <c r="B866" s="36">
        <v>260</v>
      </c>
      <c r="C866" s="36"/>
      <c r="D866" s="37">
        <v>44212</v>
      </c>
      <c r="E866" s="36">
        <v>236306</v>
      </c>
      <c r="F866" s="38"/>
      <c r="G866" s="48" t="s">
        <v>248</v>
      </c>
      <c r="H866" s="41">
        <v>3026.7</v>
      </c>
    </row>
    <row r="867" spans="1:8" s="5" customFormat="1" ht="20.25" x14ac:dyDescent="0.3">
      <c r="A867" s="35"/>
      <c r="B867" s="36"/>
      <c r="C867" s="36"/>
      <c r="D867" s="37"/>
      <c r="E867" s="36"/>
      <c r="F867" s="38"/>
      <c r="G867" s="96" t="s">
        <v>909</v>
      </c>
      <c r="H867" s="97">
        <f>SUM(H866)</f>
        <v>3026.7</v>
      </c>
    </row>
    <row r="868" spans="1:8" s="5" customFormat="1" ht="20.25" x14ac:dyDescent="0.3">
      <c r="A868" s="35"/>
      <c r="B868" s="36"/>
      <c r="C868" s="36"/>
      <c r="D868" s="37"/>
      <c r="E868" s="36"/>
      <c r="F868" s="38"/>
      <c r="G868" s="45" t="s">
        <v>1465</v>
      </c>
      <c r="H868" s="43">
        <f>SUM(H867)</f>
        <v>3026.7</v>
      </c>
    </row>
    <row r="869" spans="1:8" s="5" customFormat="1" ht="40.5" x14ac:dyDescent="0.3">
      <c r="A869" s="35">
        <v>1000056830</v>
      </c>
      <c r="B869" s="36">
        <v>427</v>
      </c>
      <c r="C869" s="36" t="s">
        <v>1466</v>
      </c>
      <c r="D869" s="37">
        <v>44727</v>
      </c>
      <c r="E869" s="36">
        <v>231101</v>
      </c>
      <c r="F869" s="38" t="s">
        <v>1467</v>
      </c>
      <c r="G869" s="39" t="s">
        <v>250</v>
      </c>
      <c r="H869" s="41">
        <v>86250</v>
      </c>
    </row>
    <row r="870" spans="1:8" s="5" customFormat="1" ht="20.25" x14ac:dyDescent="0.3">
      <c r="A870" s="35"/>
      <c r="B870" s="36"/>
      <c r="C870" s="36"/>
      <c r="D870" s="37"/>
      <c r="E870" s="36"/>
      <c r="F870" s="38"/>
      <c r="G870" s="96" t="s">
        <v>916</v>
      </c>
      <c r="H870" s="97">
        <f>SUM(H869:H869)</f>
        <v>86250</v>
      </c>
    </row>
    <row r="871" spans="1:8" s="5" customFormat="1" ht="40.5" x14ac:dyDescent="0.3">
      <c r="A871" s="35">
        <v>1000057312</v>
      </c>
      <c r="B871" s="36">
        <v>440</v>
      </c>
      <c r="C871" s="36" t="s">
        <v>1468</v>
      </c>
      <c r="D871" s="37">
        <v>44792</v>
      </c>
      <c r="E871" s="36">
        <v>231101</v>
      </c>
      <c r="F871" s="38" t="s">
        <v>1467</v>
      </c>
      <c r="G871" s="39" t="s">
        <v>250</v>
      </c>
      <c r="H871" s="41">
        <v>39000</v>
      </c>
    </row>
    <row r="872" spans="1:8" s="5" customFormat="1" ht="20.25" x14ac:dyDescent="0.3">
      <c r="A872" s="35"/>
      <c r="B872" s="36"/>
      <c r="C872" s="36"/>
      <c r="D872" s="37"/>
      <c r="E872" s="36"/>
      <c r="F872" s="38"/>
      <c r="G872" s="96" t="s">
        <v>872</v>
      </c>
      <c r="H872" s="97">
        <f>SUM(H871)</f>
        <v>39000</v>
      </c>
    </row>
    <row r="873" spans="1:8" s="5" customFormat="1" ht="40.5" x14ac:dyDescent="0.3">
      <c r="A873" s="35">
        <v>1000057311</v>
      </c>
      <c r="B873" s="36">
        <v>441</v>
      </c>
      <c r="C873" s="36" t="s">
        <v>1210</v>
      </c>
      <c r="D873" s="37">
        <v>44792</v>
      </c>
      <c r="E873" s="36">
        <v>231101</v>
      </c>
      <c r="F873" s="38" t="s">
        <v>1467</v>
      </c>
      <c r="G873" s="39" t="s">
        <v>250</v>
      </c>
      <c r="H873" s="41">
        <v>86250</v>
      </c>
    </row>
    <row r="874" spans="1:8" s="5" customFormat="1" ht="40.5" x14ac:dyDescent="0.3">
      <c r="A874" s="35">
        <v>1000057565</v>
      </c>
      <c r="B874" s="36">
        <v>443</v>
      </c>
      <c r="C874" s="36" t="s">
        <v>1469</v>
      </c>
      <c r="D874" s="37">
        <v>44827</v>
      </c>
      <c r="E874" s="36">
        <v>231101</v>
      </c>
      <c r="F874" s="38" t="s">
        <v>1467</v>
      </c>
      <c r="G874" s="39" t="s">
        <v>250</v>
      </c>
      <c r="H874" s="41">
        <v>7000</v>
      </c>
    </row>
    <row r="875" spans="1:8" s="5" customFormat="1" ht="40.5" x14ac:dyDescent="0.3">
      <c r="A875" s="35">
        <v>1000057564</v>
      </c>
      <c r="B875" s="36">
        <v>444</v>
      </c>
      <c r="C875" s="36" t="s">
        <v>1397</v>
      </c>
      <c r="D875" s="37" t="s">
        <v>1470</v>
      </c>
      <c r="E875" s="36">
        <v>231101</v>
      </c>
      <c r="F875" s="38" t="s">
        <v>1467</v>
      </c>
      <c r="G875" s="39" t="s">
        <v>250</v>
      </c>
      <c r="H875" s="41">
        <v>22500</v>
      </c>
    </row>
    <row r="876" spans="1:8" s="5" customFormat="1" ht="20.25" x14ac:dyDescent="0.3">
      <c r="A876" s="35"/>
      <c r="B876" s="36"/>
      <c r="C876" s="36"/>
      <c r="D876" s="37"/>
      <c r="E876" s="36"/>
      <c r="F876" s="38"/>
      <c r="G876" s="96" t="s">
        <v>883</v>
      </c>
      <c r="H876" s="97">
        <f>SUM(H873:H875)</f>
        <v>115750</v>
      </c>
    </row>
    <row r="877" spans="1:8" s="5" customFormat="1" ht="20.25" x14ac:dyDescent="0.3">
      <c r="A877" s="35"/>
      <c r="B877" s="36"/>
      <c r="C877" s="36"/>
      <c r="D877" s="37"/>
      <c r="E877" s="36"/>
      <c r="F877" s="38"/>
      <c r="G877" s="45" t="s">
        <v>1471</v>
      </c>
      <c r="H877" s="43">
        <f>SUM(H876,H872,H870)</f>
        <v>241000</v>
      </c>
    </row>
    <row r="878" spans="1:8" s="5" customFormat="1" ht="20.25" x14ac:dyDescent="0.3">
      <c r="A878" s="35">
        <v>1000053829</v>
      </c>
      <c r="B878" s="36">
        <v>2285</v>
      </c>
      <c r="C878" s="36" t="s">
        <v>1084</v>
      </c>
      <c r="D878" s="37">
        <v>44330</v>
      </c>
      <c r="E878" s="36">
        <v>237202</v>
      </c>
      <c r="F878" s="38">
        <v>131234161</v>
      </c>
      <c r="G878" s="48" t="s">
        <v>252</v>
      </c>
      <c r="H878" s="41">
        <v>19009.8</v>
      </c>
    </row>
    <row r="879" spans="1:8" s="5" customFormat="1" ht="20.25" x14ac:dyDescent="0.3">
      <c r="A879" s="35"/>
      <c r="B879" s="36"/>
      <c r="C879" s="36"/>
      <c r="D879" s="37"/>
      <c r="E879" s="36"/>
      <c r="F879" s="38"/>
      <c r="G879" s="96" t="s">
        <v>1258</v>
      </c>
      <c r="H879" s="97">
        <f>SUM(H878)</f>
        <v>19009.8</v>
      </c>
    </row>
    <row r="880" spans="1:8" s="5" customFormat="1" ht="20.25" x14ac:dyDescent="0.3">
      <c r="A880" s="35">
        <v>1000056160</v>
      </c>
      <c r="B880" s="36">
        <v>3098</v>
      </c>
      <c r="C880" s="36" t="s">
        <v>1098</v>
      </c>
      <c r="D880" s="37">
        <v>44624</v>
      </c>
      <c r="E880" s="36">
        <v>237202</v>
      </c>
      <c r="F880" s="38">
        <v>131234161</v>
      </c>
      <c r="G880" s="48" t="s">
        <v>252</v>
      </c>
      <c r="H880" s="41">
        <v>19026.939999999999</v>
      </c>
    </row>
    <row r="881" spans="1:8" s="5" customFormat="1" ht="20.25" x14ac:dyDescent="0.3">
      <c r="A881" s="35"/>
      <c r="B881" s="36"/>
      <c r="C881" s="36"/>
      <c r="D881" s="37"/>
      <c r="E881" s="36"/>
      <c r="F881" s="38"/>
      <c r="G881" s="96" t="s">
        <v>940</v>
      </c>
      <c r="H881" s="97">
        <f>SUM(H880)</f>
        <v>19026.939999999999</v>
      </c>
    </row>
    <row r="882" spans="1:8" s="5" customFormat="1" ht="20.25" x14ac:dyDescent="0.3">
      <c r="A882" s="35"/>
      <c r="B882" s="36"/>
      <c r="C882" s="36"/>
      <c r="D882" s="37"/>
      <c r="E882" s="36"/>
      <c r="F882" s="38"/>
      <c r="G882" s="45" t="s">
        <v>1472</v>
      </c>
      <c r="H882" s="43">
        <f>SUM(H881,H879)</f>
        <v>38036.74</v>
      </c>
    </row>
    <row r="883" spans="1:8" s="5" customFormat="1" ht="20.25" x14ac:dyDescent="0.3">
      <c r="A883" s="35">
        <v>1000050510</v>
      </c>
      <c r="B883" s="36">
        <v>13152</v>
      </c>
      <c r="C883" s="36" t="s">
        <v>1069</v>
      </c>
      <c r="D883" s="37">
        <v>43847</v>
      </c>
      <c r="E883" s="36">
        <v>235501</v>
      </c>
      <c r="F883" s="38"/>
      <c r="G883" s="39" t="s">
        <v>254</v>
      </c>
      <c r="H883" s="41">
        <v>67590.399999999994</v>
      </c>
    </row>
    <row r="884" spans="1:8" s="5" customFormat="1" ht="20.25" x14ac:dyDescent="0.3">
      <c r="A884" s="35"/>
      <c r="B884" s="36"/>
      <c r="C884" s="36"/>
      <c r="D884" s="37"/>
      <c r="E884" s="36"/>
      <c r="F884" s="38"/>
      <c r="G884" s="96" t="s">
        <v>1192</v>
      </c>
      <c r="H884" s="97">
        <f>SUM(H883:H883)</f>
        <v>67590.399999999994</v>
      </c>
    </row>
    <row r="885" spans="1:8" s="5" customFormat="1" ht="20.25" x14ac:dyDescent="0.3">
      <c r="A885" s="35">
        <v>1000050665</v>
      </c>
      <c r="B885" s="36">
        <v>13221</v>
      </c>
      <c r="C885" s="36" t="s">
        <v>1473</v>
      </c>
      <c r="D885" s="37">
        <v>43868</v>
      </c>
      <c r="E885" s="36">
        <v>233101</v>
      </c>
      <c r="F885" s="38"/>
      <c r="G885" s="39" t="s">
        <v>254</v>
      </c>
      <c r="H885" s="41">
        <v>23010</v>
      </c>
    </row>
    <row r="886" spans="1:8" s="5" customFormat="1" ht="20.25" x14ac:dyDescent="0.3">
      <c r="A886" s="35">
        <v>1000050668</v>
      </c>
      <c r="B886" s="36">
        <v>13220</v>
      </c>
      <c r="C886" s="36" t="s">
        <v>1474</v>
      </c>
      <c r="D886" s="37">
        <v>43868</v>
      </c>
      <c r="E886" s="36">
        <v>233101</v>
      </c>
      <c r="F886" s="38"/>
      <c r="G886" s="39" t="s">
        <v>254</v>
      </c>
      <c r="H886" s="41">
        <v>15340</v>
      </c>
    </row>
    <row r="887" spans="1:8" s="5" customFormat="1" ht="20.25" x14ac:dyDescent="0.3">
      <c r="A887" s="35">
        <v>1000050741</v>
      </c>
      <c r="B887" s="36">
        <v>13274</v>
      </c>
      <c r="C887" s="36" t="s">
        <v>1475</v>
      </c>
      <c r="D887" s="37">
        <v>43868</v>
      </c>
      <c r="E887" s="36">
        <v>233101</v>
      </c>
      <c r="F887" s="38"/>
      <c r="G887" s="39" t="s">
        <v>254</v>
      </c>
      <c r="H887" s="41">
        <v>244319</v>
      </c>
    </row>
    <row r="888" spans="1:8" s="5" customFormat="1" ht="20.25" x14ac:dyDescent="0.3">
      <c r="A888" s="35">
        <v>1000050754</v>
      </c>
      <c r="B888" s="36">
        <v>13273</v>
      </c>
      <c r="C888" s="36" t="s">
        <v>1476</v>
      </c>
      <c r="D888" s="37">
        <v>43879</v>
      </c>
      <c r="E888" s="36">
        <v>222101</v>
      </c>
      <c r="F888" s="38"/>
      <c r="G888" s="39" t="s">
        <v>254</v>
      </c>
      <c r="H888" s="41">
        <v>12567</v>
      </c>
    </row>
    <row r="889" spans="1:8" s="5" customFormat="1" ht="20.25" x14ac:dyDescent="0.3">
      <c r="A889" s="35"/>
      <c r="B889" s="36"/>
      <c r="C889" s="36"/>
      <c r="D889" s="37"/>
      <c r="E889" s="36"/>
      <c r="F889" s="38"/>
      <c r="G889" s="96" t="s">
        <v>1021</v>
      </c>
      <c r="H889" s="97">
        <f>SUM(H885:H888)</f>
        <v>295236</v>
      </c>
    </row>
    <row r="890" spans="1:8" s="5" customFormat="1" ht="20.25" x14ac:dyDescent="0.3">
      <c r="A890" s="35"/>
      <c r="B890" s="36"/>
      <c r="C890" s="36"/>
      <c r="D890" s="37"/>
      <c r="E890" s="36"/>
      <c r="F890" s="38"/>
      <c r="G890" s="47" t="s">
        <v>1477</v>
      </c>
      <c r="H890" s="43">
        <f>SUM(H889,H884)</f>
        <v>362826.4</v>
      </c>
    </row>
    <row r="891" spans="1:8" s="5" customFormat="1" ht="20.25" x14ac:dyDescent="0.3">
      <c r="A891" s="35">
        <v>1000050022</v>
      </c>
      <c r="B891" s="36">
        <v>2828</v>
      </c>
      <c r="C891" s="36" t="s">
        <v>1478</v>
      </c>
      <c r="D891" s="37">
        <v>43787</v>
      </c>
      <c r="E891" s="36">
        <v>263101</v>
      </c>
      <c r="F891" s="38" t="s">
        <v>1479</v>
      </c>
      <c r="G891" s="39" t="s">
        <v>260</v>
      </c>
      <c r="H891" s="41">
        <v>68514.929999999993</v>
      </c>
    </row>
    <row r="892" spans="1:8" s="5" customFormat="1" ht="20.25" x14ac:dyDescent="0.3">
      <c r="A892" s="35">
        <v>1000050023</v>
      </c>
      <c r="B892" s="36">
        <v>2829</v>
      </c>
      <c r="C892" s="36" t="s">
        <v>1480</v>
      </c>
      <c r="D892" s="37">
        <v>43787</v>
      </c>
      <c r="E892" s="36">
        <v>237202</v>
      </c>
      <c r="F892" s="38" t="s">
        <v>1479</v>
      </c>
      <c r="G892" s="39" t="s">
        <v>260</v>
      </c>
      <c r="H892" s="41">
        <v>22628.86</v>
      </c>
    </row>
    <row r="893" spans="1:8" s="5" customFormat="1" ht="20.25" x14ac:dyDescent="0.3">
      <c r="A893" s="35"/>
      <c r="B893" s="36"/>
      <c r="C893" s="36"/>
      <c r="D893" s="37"/>
      <c r="E893" s="36"/>
      <c r="F893" s="38"/>
      <c r="G893" s="96" t="s">
        <v>1481</v>
      </c>
      <c r="H893" s="97">
        <f>SUM(H891:H892)</f>
        <v>91143.79</v>
      </c>
    </row>
    <row r="894" spans="1:8" s="5" customFormat="1" ht="20.25" x14ac:dyDescent="0.3">
      <c r="A894" s="35">
        <v>1000050179</v>
      </c>
      <c r="B894" s="36">
        <v>2918</v>
      </c>
      <c r="C894" s="36" t="s">
        <v>1482</v>
      </c>
      <c r="D894" s="37">
        <v>44174</v>
      </c>
      <c r="E894" s="36">
        <v>236303</v>
      </c>
      <c r="F894" s="38" t="s">
        <v>1479</v>
      </c>
      <c r="G894" s="39" t="s">
        <v>260</v>
      </c>
      <c r="H894" s="41">
        <v>73278</v>
      </c>
    </row>
    <row r="895" spans="1:8" s="5" customFormat="1" ht="20.25" x14ac:dyDescent="0.3">
      <c r="A895" s="35"/>
      <c r="B895" s="36"/>
      <c r="C895" s="36"/>
      <c r="D895" s="37"/>
      <c r="E895" s="36"/>
      <c r="F895" s="38"/>
      <c r="G895" s="96" t="s">
        <v>1483</v>
      </c>
      <c r="H895" s="97">
        <f>SUM(H894)</f>
        <v>73278</v>
      </c>
    </row>
    <row r="896" spans="1:8" s="5" customFormat="1" ht="20.25" x14ac:dyDescent="0.3">
      <c r="A896" s="35">
        <v>1000050517</v>
      </c>
      <c r="B896" s="36">
        <v>3040</v>
      </c>
      <c r="C896" s="36" t="s">
        <v>1484</v>
      </c>
      <c r="D896" s="37">
        <v>43843</v>
      </c>
      <c r="E896" s="36">
        <v>236303</v>
      </c>
      <c r="F896" s="38" t="s">
        <v>1479</v>
      </c>
      <c r="G896" s="39" t="s">
        <v>260</v>
      </c>
      <c r="H896" s="41">
        <v>73278</v>
      </c>
    </row>
    <row r="897" spans="1:8" s="5" customFormat="1" ht="20.25" x14ac:dyDescent="0.3">
      <c r="A897" s="35">
        <v>1000050554</v>
      </c>
      <c r="B897" s="36">
        <v>3043</v>
      </c>
      <c r="C897" s="36" t="s">
        <v>1485</v>
      </c>
      <c r="D897" s="37">
        <v>43857</v>
      </c>
      <c r="E897" s="36">
        <v>239301</v>
      </c>
      <c r="F897" s="38" t="s">
        <v>1479</v>
      </c>
      <c r="G897" s="39" t="s">
        <v>260</v>
      </c>
      <c r="H897" s="41">
        <v>83072</v>
      </c>
    </row>
    <row r="898" spans="1:8" s="5" customFormat="1" ht="20.25" x14ac:dyDescent="0.3">
      <c r="A898" s="35">
        <v>1000050599</v>
      </c>
      <c r="B898" s="36">
        <v>3061</v>
      </c>
      <c r="C898" s="36" t="s">
        <v>1486</v>
      </c>
      <c r="D898" s="37">
        <v>43861</v>
      </c>
      <c r="E898" s="36">
        <v>233101</v>
      </c>
      <c r="F898" s="38" t="s">
        <v>1479</v>
      </c>
      <c r="G898" s="39" t="s">
        <v>260</v>
      </c>
      <c r="H898" s="41">
        <v>33099</v>
      </c>
    </row>
    <row r="899" spans="1:8" s="5" customFormat="1" ht="20.25" x14ac:dyDescent="0.3">
      <c r="A899" s="35"/>
      <c r="B899" s="36"/>
      <c r="C899" s="36"/>
      <c r="D899" s="37"/>
      <c r="E899" s="36"/>
      <c r="F899" s="38"/>
      <c r="G899" s="96" t="s">
        <v>1192</v>
      </c>
      <c r="H899" s="97">
        <f>SUM(H896:H898)</f>
        <v>189449</v>
      </c>
    </row>
    <row r="900" spans="1:8" s="5" customFormat="1" ht="20.25" x14ac:dyDescent="0.3">
      <c r="A900" s="35">
        <v>1000050753</v>
      </c>
      <c r="B900" s="36">
        <v>3129</v>
      </c>
      <c r="C900" s="36" t="s">
        <v>1487</v>
      </c>
      <c r="D900" s="37">
        <v>43880</v>
      </c>
      <c r="E900" s="36">
        <v>239101</v>
      </c>
      <c r="F900" s="38" t="s">
        <v>1479</v>
      </c>
      <c r="G900" s="39" t="s">
        <v>260</v>
      </c>
      <c r="H900" s="41">
        <v>22327.200000000001</v>
      </c>
    </row>
    <row r="901" spans="1:8" s="5" customFormat="1" ht="20.25" x14ac:dyDescent="0.3">
      <c r="A901" s="35"/>
      <c r="B901" s="36"/>
      <c r="C901" s="36"/>
      <c r="D901" s="37"/>
      <c r="E901" s="36"/>
      <c r="F901" s="38"/>
      <c r="G901" s="96" t="s">
        <v>1021</v>
      </c>
      <c r="H901" s="97">
        <f>SUM(H900)</f>
        <v>22327.200000000001</v>
      </c>
    </row>
    <row r="902" spans="1:8" s="5" customFormat="1" ht="20.25" x14ac:dyDescent="0.3">
      <c r="A902" s="35">
        <v>1000051394</v>
      </c>
      <c r="B902" s="36">
        <v>3384</v>
      </c>
      <c r="C902" s="36" t="s">
        <v>1488</v>
      </c>
      <c r="D902" s="37">
        <v>43980</v>
      </c>
      <c r="E902" s="36">
        <v>239101</v>
      </c>
      <c r="F902" s="38" t="s">
        <v>1479</v>
      </c>
      <c r="G902" s="39" t="s">
        <v>260</v>
      </c>
      <c r="H902" s="41">
        <v>6367.01</v>
      </c>
    </row>
    <row r="903" spans="1:8" s="5" customFormat="1" ht="20.25" x14ac:dyDescent="0.3">
      <c r="A903" s="35"/>
      <c r="B903" s="36"/>
      <c r="C903" s="36"/>
      <c r="D903" s="37"/>
      <c r="E903" s="36"/>
      <c r="F903" s="38"/>
      <c r="G903" s="96" t="s">
        <v>1489</v>
      </c>
      <c r="H903" s="97">
        <f>SUM(H902:H902)</f>
        <v>6367.01</v>
      </c>
    </row>
    <row r="904" spans="1:8" s="5" customFormat="1" ht="20.25" x14ac:dyDescent="0.3">
      <c r="A904" s="35">
        <v>1000051361</v>
      </c>
      <c r="B904" s="36">
        <v>3385</v>
      </c>
      <c r="C904" s="36" t="s">
        <v>1490</v>
      </c>
      <c r="D904" s="37">
        <v>43983</v>
      </c>
      <c r="E904" s="36">
        <v>239301</v>
      </c>
      <c r="F904" s="38" t="s">
        <v>1479</v>
      </c>
      <c r="G904" s="39" t="s">
        <v>260</v>
      </c>
      <c r="H904" s="41">
        <v>17200.29</v>
      </c>
    </row>
    <row r="905" spans="1:8" s="5" customFormat="1" ht="20.25" x14ac:dyDescent="0.3">
      <c r="A905" s="35"/>
      <c r="B905" s="36"/>
      <c r="C905" s="36"/>
      <c r="D905" s="37"/>
      <c r="E905" s="36"/>
      <c r="F905" s="38"/>
      <c r="G905" s="96" t="s">
        <v>1033</v>
      </c>
      <c r="H905" s="97">
        <f>SUM(H904:H904)</f>
        <v>17200.29</v>
      </c>
    </row>
    <row r="906" spans="1:8" s="5" customFormat="1" ht="20.25" x14ac:dyDescent="0.3">
      <c r="A906" s="35">
        <v>1000053977</v>
      </c>
      <c r="B906" s="36">
        <v>4538</v>
      </c>
      <c r="C906" s="36" t="s">
        <v>1491</v>
      </c>
      <c r="D906" s="37">
        <v>44355</v>
      </c>
      <c r="E906" s="36">
        <v>239301</v>
      </c>
      <c r="F906" s="38" t="s">
        <v>1479</v>
      </c>
      <c r="G906" s="39" t="s">
        <v>260</v>
      </c>
      <c r="H906" s="41">
        <v>12128</v>
      </c>
    </row>
    <row r="907" spans="1:8" s="5" customFormat="1" ht="20.25" x14ac:dyDescent="0.3">
      <c r="A907" s="35"/>
      <c r="B907" s="36"/>
      <c r="C907" s="36"/>
      <c r="D907" s="37"/>
      <c r="E907" s="36"/>
      <c r="F907" s="38"/>
      <c r="G907" s="96" t="s">
        <v>990</v>
      </c>
      <c r="H907" s="97">
        <f>SUM(H906)</f>
        <v>12128</v>
      </c>
    </row>
    <row r="908" spans="1:8" s="5" customFormat="1" ht="20.25" x14ac:dyDescent="0.3">
      <c r="A908" s="35">
        <v>1000054153</v>
      </c>
      <c r="B908" s="36">
        <v>4610</v>
      </c>
      <c r="C908" s="36" t="s">
        <v>958</v>
      </c>
      <c r="D908" s="37">
        <v>44377</v>
      </c>
      <c r="E908" s="36">
        <v>239301</v>
      </c>
      <c r="F908" s="38" t="s">
        <v>1479</v>
      </c>
      <c r="G908" s="39" t="s">
        <v>260</v>
      </c>
      <c r="H908" s="41">
        <v>54398</v>
      </c>
    </row>
    <row r="909" spans="1:8" s="5" customFormat="1" ht="21.75" customHeight="1" x14ac:dyDescent="0.3">
      <c r="A909" s="35"/>
      <c r="B909" s="36"/>
      <c r="C909" s="36"/>
      <c r="D909" s="37"/>
      <c r="E909" s="36"/>
      <c r="F909" s="38"/>
      <c r="G909" s="96" t="s">
        <v>925</v>
      </c>
      <c r="H909" s="97">
        <f>SUM(H908)</f>
        <v>54398</v>
      </c>
    </row>
    <row r="910" spans="1:8" s="5" customFormat="1" ht="20.25" x14ac:dyDescent="0.3">
      <c r="A910" s="35">
        <v>1000055579</v>
      </c>
      <c r="B910" s="36">
        <v>5065</v>
      </c>
      <c r="C910" s="36" t="s">
        <v>1492</v>
      </c>
      <c r="D910" s="37">
        <v>44546</v>
      </c>
      <c r="E910" s="36">
        <v>239301</v>
      </c>
      <c r="F910" s="38" t="s">
        <v>1479</v>
      </c>
      <c r="G910" s="39" t="s">
        <v>260</v>
      </c>
      <c r="H910" s="41">
        <v>51312.3</v>
      </c>
    </row>
    <row r="911" spans="1:8" s="5" customFormat="1" ht="20.25" x14ac:dyDescent="0.3">
      <c r="A911" s="35"/>
      <c r="B911" s="36"/>
      <c r="C911" s="36"/>
      <c r="D911" s="37"/>
      <c r="E911" s="36"/>
      <c r="F911" s="38"/>
      <c r="G911" s="96" t="s">
        <v>996</v>
      </c>
      <c r="H911" s="97">
        <f>SUM(H910)</f>
        <v>51312.3</v>
      </c>
    </row>
    <row r="912" spans="1:8" s="5" customFormat="1" ht="20.25" x14ac:dyDescent="0.3">
      <c r="A912" s="35">
        <v>1000055674</v>
      </c>
      <c r="B912" s="36">
        <v>5076</v>
      </c>
      <c r="C912" s="36" t="s">
        <v>1003</v>
      </c>
      <c r="D912" s="37">
        <v>44552</v>
      </c>
      <c r="E912" s="36">
        <v>239301</v>
      </c>
      <c r="F912" s="38" t="s">
        <v>1479</v>
      </c>
      <c r="G912" s="39" t="s">
        <v>260</v>
      </c>
      <c r="H912" s="41">
        <v>117079.6</v>
      </c>
    </row>
    <row r="913" spans="1:8" s="5" customFormat="1" ht="20.25" x14ac:dyDescent="0.3">
      <c r="A913" s="35"/>
      <c r="B913" s="36"/>
      <c r="C913" s="36"/>
      <c r="D913" s="37"/>
      <c r="E913" s="36"/>
      <c r="F913" s="38"/>
      <c r="G913" s="96" t="s">
        <v>938</v>
      </c>
      <c r="H913" s="97">
        <f>SUM(H912:H912)</f>
        <v>117079.6</v>
      </c>
    </row>
    <row r="914" spans="1:8" s="5" customFormat="1" ht="20.25" x14ac:dyDescent="0.3">
      <c r="A914" s="35">
        <v>1000056865</v>
      </c>
      <c r="B914" s="36">
        <v>5411</v>
      </c>
      <c r="C914" s="36" t="s">
        <v>1493</v>
      </c>
      <c r="D914" s="37">
        <v>44722</v>
      </c>
      <c r="E914" s="36">
        <v>239301</v>
      </c>
      <c r="F914" s="38" t="s">
        <v>1479</v>
      </c>
      <c r="G914" s="39" t="s">
        <v>260</v>
      </c>
      <c r="H914" s="41">
        <v>78462.92</v>
      </c>
    </row>
    <row r="915" spans="1:8" s="5" customFormat="1" ht="20.25" x14ac:dyDescent="0.3">
      <c r="A915" s="35">
        <v>1000056894</v>
      </c>
      <c r="B915" s="36">
        <v>5417</v>
      </c>
      <c r="C915" s="36" t="s">
        <v>1494</v>
      </c>
      <c r="D915" s="37">
        <v>44727</v>
      </c>
      <c r="E915" s="36">
        <v>239301</v>
      </c>
      <c r="F915" s="38" t="s">
        <v>1479</v>
      </c>
      <c r="G915" s="39" t="s">
        <v>260</v>
      </c>
      <c r="H915" s="41">
        <v>78462.92</v>
      </c>
    </row>
    <row r="916" spans="1:8" s="5" customFormat="1" ht="20.25" x14ac:dyDescent="0.3">
      <c r="A916" s="35"/>
      <c r="B916" s="36"/>
      <c r="C916" s="36"/>
      <c r="D916" s="37"/>
      <c r="E916" s="36"/>
      <c r="F916" s="38"/>
      <c r="G916" s="96" t="s">
        <v>916</v>
      </c>
      <c r="H916" s="97">
        <f>SUM(H914:H915)</f>
        <v>156925.84</v>
      </c>
    </row>
    <row r="917" spans="1:8" s="5" customFormat="1" ht="20.25" x14ac:dyDescent="0.3">
      <c r="A917" s="35">
        <v>1000057465</v>
      </c>
      <c r="B917" s="36">
        <v>5576</v>
      </c>
      <c r="C917" s="36" t="s">
        <v>1495</v>
      </c>
      <c r="D917" s="37">
        <v>44813</v>
      </c>
      <c r="E917" s="36">
        <v>263101</v>
      </c>
      <c r="F917" s="38" t="s">
        <v>1479</v>
      </c>
      <c r="G917" s="39" t="s">
        <v>260</v>
      </c>
      <c r="H917" s="41">
        <v>6606.06</v>
      </c>
    </row>
    <row r="918" spans="1:8" s="5" customFormat="1" ht="20.25" x14ac:dyDescent="0.3">
      <c r="A918" s="35"/>
      <c r="B918" s="36"/>
      <c r="C918" s="36"/>
      <c r="D918" s="37"/>
      <c r="E918" s="36"/>
      <c r="F918" s="38"/>
      <c r="G918" s="96" t="s">
        <v>883</v>
      </c>
      <c r="H918" s="97">
        <f>SUM(H917)</f>
        <v>6606.06</v>
      </c>
    </row>
    <row r="919" spans="1:8" s="5" customFormat="1" ht="20.25" x14ac:dyDescent="0.3">
      <c r="A919" s="35"/>
      <c r="B919" s="36"/>
      <c r="C919" s="36"/>
      <c r="D919" s="37"/>
      <c r="E919" s="36"/>
      <c r="F919" s="38"/>
      <c r="G919" s="47" t="s">
        <v>1496</v>
      </c>
      <c r="H919" s="43">
        <f>SUM(H918,H916,H913,H911,H909,H907,H905,H903,H901,H899,H895,H893)</f>
        <v>798215.09000000008</v>
      </c>
    </row>
    <row r="920" spans="1:8" s="5" customFormat="1" ht="20.25" x14ac:dyDescent="0.3">
      <c r="A920" s="35">
        <v>1000052880</v>
      </c>
      <c r="B920" s="36">
        <v>2402</v>
      </c>
      <c r="C920" s="36" t="s">
        <v>1497</v>
      </c>
      <c r="D920" s="37">
        <v>44211</v>
      </c>
      <c r="E920" s="36">
        <v>237203</v>
      </c>
      <c r="F920" s="38">
        <v>131421709</v>
      </c>
      <c r="G920" s="39" t="s">
        <v>271</v>
      </c>
      <c r="H920" s="41">
        <v>28667.66</v>
      </c>
    </row>
    <row r="921" spans="1:8" s="5" customFormat="1" ht="20.25" x14ac:dyDescent="0.3">
      <c r="A921" s="35">
        <v>1000053045</v>
      </c>
      <c r="B921" s="36">
        <v>2493</v>
      </c>
      <c r="C921" s="36" t="s">
        <v>1437</v>
      </c>
      <c r="D921" s="37">
        <v>44235</v>
      </c>
      <c r="E921" s="36">
        <v>237202</v>
      </c>
      <c r="F921" s="38">
        <v>131421709</v>
      </c>
      <c r="G921" s="39" t="s">
        <v>271</v>
      </c>
      <c r="H921" s="41">
        <v>40367.199999999997</v>
      </c>
    </row>
    <row r="922" spans="1:8" s="5" customFormat="1" ht="20.25" x14ac:dyDescent="0.3">
      <c r="A922" s="35">
        <v>1000053068</v>
      </c>
      <c r="B922" s="36">
        <v>2471</v>
      </c>
      <c r="C922" s="36" t="s">
        <v>1498</v>
      </c>
      <c r="D922" s="37">
        <v>44239</v>
      </c>
      <c r="E922" s="36">
        <v>239301</v>
      </c>
      <c r="F922" s="38">
        <v>131421709</v>
      </c>
      <c r="G922" s="39" t="s">
        <v>271</v>
      </c>
      <c r="H922" s="41">
        <v>13990.31</v>
      </c>
    </row>
    <row r="923" spans="1:8" s="5" customFormat="1" ht="20.25" x14ac:dyDescent="0.3">
      <c r="A923" s="35"/>
      <c r="B923" s="36"/>
      <c r="C923" s="36"/>
      <c r="D923" s="37"/>
      <c r="E923" s="36"/>
      <c r="F923" s="38"/>
      <c r="G923" s="96" t="s">
        <v>1499</v>
      </c>
      <c r="H923" s="97">
        <f>SUM(H920:H922)</f>
        <v>83025.17</v>
      </c>
    </row>
    <row r="924" spans="1:8" s="5" customFormat="1" ht="20.25" x14ac:dyDescent="0.3">
      <c r="A924" s="35">
        <v>1000053229</v>
      </c>
      <c r="B924" s="36">
        <v>2532</v>
      </c>
      <c r="C924" s="36" t="s">
        <v>1500</v>
      </c>
      <c r="D924" s="37">
        <v>44258</v>
      </c>
      <c r="E924" s="36">
        <v>237203</v>
      </c>
      <c r="F924" s="38">
        <v>131421709</v>
      </c>
      <c r="G924" s="39" t="s">
        <v>271</v>
      </c>
      <c r="H924" s="41">
        <v>65226.93</v>
      </c>
    </row>
    <row r="925" spans="1:8" s="5" customFormat="1" ht="20.25" x14ac:dyDescent="0.3">
      <c r="A925" s="35">
        <v>1000053252</v>
      </c>
      <c r="B925" s="36">
        <v>3852</v>
      </c>
      <c r="C925" s="36" t="s">
        <v>1439</v>
      </c>
      <c r="D925" s="37">
        <v>44265</v>
      </c>
      <c r="E925" s="36">
        <v>237202</v>
      </c>
      <c r="F925" s="38">
        <v>131421709</v>
      </c>
      <c r="G925" s="39" t="s">
        <v>271</v>
      </c>
      <c r="H925" s="41">
        <v>46150.8</v>
      </c>
    </row>
    <row r="926" spans="1:8" s="5" customFormat="1" ht="20.25" x14ac:dyDescent="0.3">
      <c r="A926" s="35"/>
      <c r="B926" s="36"/>
      <c r="C926" s="36"/>
      <c r="D926" s="37"/>
      <c r="E926" s="36"/>
      <c r="F926" s="38"/>
      <c r="G926" s="96" t="s">
        <v>1268</v>
      </c>
      <c r="H926" s="97">
        <f>SUM(H924:H925)</f>
        <v>111377.73000000001</v>
      </c>
    </row>
    <row r="927" spans="1:8" s="5" customFormat="1" ht="20.25" x14ac:dyDescent="0.3">
      <c r="A927" s="35">
        <v>1000053474</v>
      </c>
      <c r="B927" s="36">
        <v>3962</v>
      </c>
      <c r="C927" s="36" t="s">
        <v>1501</v>
      </c>
      <c r="D927" s="37">
        <v>44293</v>
      </c>
      <c r="E927" s="36">
        <v>237202</v>
      </c>
      <c r="F927" s="38">
        <v>131421709</v>
      </c>
      <c r="G927" s="39" t="s">
        <v>271</v>
      </c>
      <c r="H927" s="41">
        <v>38258.35</v>
      </c>
    </row>
    <row r="928" spans="1:8" s="5" customFormat="1" ht="20.25" x14ac:dyDescent="0.3">
      <c r="A928" s="35">
        <v>1000053560</v>
      </c>
      <c r="B928" s="36">
        <v>4016</v>
      </c>
      <c r="C928" s="36" t="s">
        <v>1502</v>
      </c>
      <c r="D928" s="37">
        <v>44302</v>
      </c>
      <c r="E928" s="36">
        <v>237202</v>
      </c>
      <c r="F928" s="38">
        <v>131421709</v>
      </c>
      <c r="G928" s="39" t="s">
        <v>271</v>
      </c>
      <c r="H928" s="41">
        <v>46167.199999999997</v>
      </c>
    </row>
    <row r="929" spans="1:8" s="5" customFormat="1" ht="20.25" x14ac:dyDescent="0.3">
      <c r="A929" s="35"/>
      <c r="B929" s="36"/>
      <c r="C929" s="36"/>
      <c r="D929" s="37"/>
      <c r="E929" s="36"/>
      <c r="F929" s="38"/>
      <c r="G929" s="96" t="s">
        <v>1503</v>
      </c>
      <c r="H929" s="97">
        <f>SUM(H927:H928)</f>
        <v>84425.549999999988</v>
      </c>
    </row>
    <row r="930" spans="1:8" s="5" customFormat="1" ht="20.25" x14ac:dyDescent="0.3">
      <c r="A930" s="35"/>
      <c r="B930" s="36"/>
      <c r="C930" s="36"/>
      <c r="D930" s="37"/>
      <c r="E930" s="36"/>
      <c r="F930" s="38"/>
      <c r="G930" s="47" t="s">
        <v>1504</v>
      </c>
      <c r="H930" s="43">
        <f>SUM(H929,H926,H923)</f>
        <v>278828.45</v>
      </c>
    </row>
    <row r="931" spans="1:8" s="5" customFormat="1" ht="20.25" x14ac:dyDescent="0.3">
      <c r="A931" s="49">
        <v>1000055186</v>
      </c>
      <c r="B931" s="36">
        <v>357</v>
      </c>
      <c r="C931" s="36" t="s">
        <v>1076</v>
      </c>
      <c r="D931" s="37">
        <v>44501</v>
      </c>
      <c r="E931" s="36">
        <v>239301</v>
      </c>
      <c r="F931" s="38" t="s">
        <v>1505</v>
      </c>
      <c r="G931" s="39" t="s">
        <v>279</v>
      </c>
      <c r="H931" s="44">
        <v>105000</v>
      </c>
    </row>
    <row r="932" spans="1:8" s="5" customFormat="1" ht="20.25" x14ac:dyDescent="0.3">
      <c r="A932" s="49">
        <v>1000055290</v>
      </c>
      <c r="B932" s="36">
        <v>365</v>
      </c>
      <c r="C932" s="36" t="s">
        <v>1078</v>
      </c>
      <c r="D932" s="37">
        <v>44512</v>
      </c>
      <c r="E932" s="36">
        <v>234101</v>
      </c>
      <c r="F932" s="38" t="s">
        <v>1505</v>
      </c>
      <c r="G932" s="39" t="s">
        <v>279</v>
      </c>
      <c r="H932" s="44">
        <v>22800</v>
      </c>
    </row>
    <row r="933" spans="1:8" s="5" customFormat="1" ht="20.25" x14ac:dyDescent="0.3">
      <c r="A933" s="49">
        <v>1000055229</v>
      </c>
      <c r="B933" s="36">
        <v>360</v>
      </c>
      <c r="C933" s="36" t="s">
        <v>1081</v>
      </c>
      <c r="D933" s="37">
        <v>44505</v>
      </c>
      <c r="E933" s="36">
        <v>234101</v>
      </c>
      <c r="F933" s="38" t="s">
        <v>1505</v>
      </c>
      <c r="G933" s="39" t="s">
        <v>279</v>
      </c>
      <c r="H933" s="44">
        <v>108800</v>
      </c>
    </row>
    <row r="934" spans="1:8" s="5" customFormat="1" ht="20.25" x14ac:dyDescent="0.3">
      <c r="A934" s="49">
        <v>1000055267</v>
      </c>
      <c r="B934" s="36">
        <v>363</v>
      </c>
      <c r="C934" s="36" t="s">
        <v>1083</v>
      </c>
      <c r="D934" s="37">
        <v>44510</v>
      </c>
      <c r="E934" s="36">
        <v>234101</v>
      </c>
      <c r="F934" s="38" t="s">
        <v>1505</v>
      </c>
      <c r="G934" s="39" t="s">
        <v>279</v>
      </c>
      <c r="H934" s="44">
        <v>65400</v>
      </c>
    </row>
    <row r="935" spans="1:8" s="5" customFormat="1" ht="20.25" x14ac:dyDescent="0.3">
      <c r="A935" s="49">
        <v>1000055266</v>
      </c>
      <c r="B935" s="36">
        <v>364</v>
      </c>
      <c r="C935" s="36" t="s">
        <v>1084</v>
      </c>
      <c r="D935" s="37">
        <v>44511</v>
      </c>
      <c r="E935" s="36">
        <v>234101</v>
      </c>
      <c r="F935" s="38" t="s">
        <v>1505</v>
      </c>
      <c r="G935" s="39" t="s">
        <v>279</v>
      </c>
      <c r="H935" s="44">
        <v>76000</v>
      </c>
    </row>
    <row r="936" spans="1:8" s="5" customFormat="1" ht="20.25" x14ac:dyDescent="0.3">
      <c r="A936" s="49">
        <v>1000055343</v>
      </c>
      <c r="B936" s="36">
        <v>369</v>
      </c>
      <c r="C936" s="36" t="s">
        <v>1289</v>
      </c>
      <c r="D936" s="37">
        <v>44518</v>
      </c>
      <c r="E936" s="36">
        <v>239301</v>
      </c>
      <c r="F936" s="38" t="s">
        <v>1505</v>
      </c>
      <c r="G936" s="39" t="s">
        <v>279</v>
      </c>
      <c r="H936" s="44">
        <v>70800</v>
      </c>
    </row>
    <row r="937" spans="1:8" s="5" customFormat="1" ht="20.25" x14ac:dyDescent="0.3">
      <c r="A937" s="49">
        <v>1000055344</v>
      </c>
      <c r="B937" s="36">
        <v>368</v>
      </c>
      <c r="C937" s="36" t="s">
        <v>1085</v>
      </c>
      <c r="D937" s="37">
        <v>44518</v>
      </c>
      <c r="E937" s="36">
        <v>234101</v>
      </c>
      <c r="F937" s="38" t="s">
        <v>1505</v>
      </c>
      <c r="G937" s="39" t="s">
        <v>279</v>
      </c>
      <c r="H937" s="44">
        <v>92800</v>
      </c>
    </row>
    <row r="938" spans="1:8" s="5" customFormat="1" ht="20.25" x14ac:dyDescent="0.3">
      <c r="A938" s="49"/>
      <c r="B938" s="36"/>
      <c r="C938" s="36"/>
      <c r="D938" s="37"/>
      <c r="E938" s="36"/>
      <c r="F938" s="38"/>
      <c r="G938" s="96" t="s">
        <v>931</v>
      </c>
      <c r="H938" s="98">
        <f>SUM(H931:H937)</f>
        <v>541600</v>
      </c>
    </row>
    <row r="939" spans="1:8" s="5" customFormat="1" ht="20.25" x14ac:dyDescent="0.3">
      <c r="A939" s="49">
        <v>1000055502</v>
      </c>
      <c r="B939" s="36">
        <v>389</v>
      </c>
      <c r="C939" s="36" t="s">
        <v>1506</v>
      </c>
      <c r="D939" s="37">
        <v>44536</v>
      </c>
      <c r="E939" s="36">
        <v>239301</v>
      </c>
      <c r="F939" s="38" t="s">
        <v>1505</v>
      </c>
      <c r="G939" s="39" t="s">
        <v>279</v>
      </c>
      <c r="H939" s="41">
        <v>71000</v>
      </c>
    </row>
    <row r="940" spans="1:8" s="5" customFormat="1" ht="20.25" x14ac:dyDescent="0.3">
      <c r="A940" s="35"/>
      <c r="B940" s="36"/>
      <c r="C940" s="36"/>
      <c r="D940" s="37"/>
      <c r="E940" s="36"/>
      <c r="F940" s="38"/>
      <c r="G940" s="96" t="s">
        <v>938</v>
      </c>
      <c r="H940" s="98">
        <f>SUM(H939:H939)</f>
        <v>71000</v>
      </c>
    </row>
    <row r="941" spans="1:8" s="5" customFormat="1" ht="20.25" x14ac:dyDescent="0.3">
      <c r="A941" s="56">
        <v>1000056157</v>
      </c>
      <c r="B941" s="36">
        <v>486</v>
      </c>
      <c r="C941" s="36" t="s">
        <v>1507</v>
      </c>
      <c r="D941" s="37">
        <v>44628</v>
      </c>
      <c r="E941" s="36">
        <v>234101</v>
      </c>
      <c r="F941" s="38" t="s">
        <v>1505</v>
      </c>
      <c r="G941" s="39" t="s">
        <v>279</v>
      </c>
      <c r="H941" s="41">
        <v>51800</v>
      </c>
    </row>
    <row r="942" spans="1:8" s="5" customFormat="1" ht="20.25" x14ac:dyDescent="0.3">
      <c r="A942" s="35"/>
      <c r="B942" s="36"/>
      <c r="C942" s="36"/>
      <c r="D942" s="37"/>
      <c r="E942" s="36"/>
      <c r="F942" s="38"/>
      <c r="G942" s="96" t="s">
        <v>940</v>
      </c>
      <c r="H942" s="98">
        <f>SUM(H941:H941)</f>
        <v>51800</v>
      </c>
    </row>
    <row r="943" spans="1:8" s="5" customFormat="1" ht="20.25" x14ac:dyDescent="0.3">
      <c r="A943" s="56">
        <v>1000055473</v>
      </c>
      <c r="B943" s="36">
        <v>388</v>
      </c>
      <c r="C943" s="36" t="s">
        <v>1095</v>
      </c>
      <c r="D943" s="37">
        <v>44911</v>
      </c>
      <c r="E943" s="36">
        <v>239301</v>
      </c>
      <c r="F943" s="38" t="s">
        <v>1505</v>
      </c>
      <c r="G943" s="39" t="s">
        <v>279</v>
      </c>
      <c r="H943" s="41">
        <v>17750</v>
      </c>
    </row>
    <row r="944" spans="1:8" s="5" customFormat="1" ht="20.25" x14ac:dyDescent="0.3">
      <c r="A944" s="56">
        <v>1000055961</v>
      </c>
      <c r="B944" s="36">
        <v>461</v>
      </c>
      <c r="C944" s="36" t="s">
        <v>1369</v>
      </c>
      <c r="D944" s="37">
        <v>44601</v>
      </c>
      <c r="E944" s="36">
        <v>239301</v>
      </c>
      <c r="F944" s="38" t="s">
        <v>1505</v>
      </c>
      <c r="G944" s="39" t="s">
        <v>279</v>
      </c>
      <c r="H944" s="41">
        <v>93600</v>
      </c>
    </row>
    <row r="945" spans="1:8" s="5" customFormat="1" ht="20.25" x14ac:dyDescent="0.3">
      <c r="A945" s="35"/>
      <c r="B945" s="36"/>
      <c r="C945" s="36"/>
      <c r="D945" s="37"/>
      <c r="E945" s="36"/>
      <c r="F945" s="38"/>
      <c r="G945" s="96" t="s">
        <v>916</v>
      </c>
      <c r="H945" s="98">
        <f>SUM(H943:H944)</f>
        <v>111350</v>
      </c>
    </row>
    <row r="946" spans="1:8" s="5" customFormat="1" ht="20.25" x14ac:dyDescent="0.3">
      <c r="A946" s="56">
        <v>1000057174</v>
      </c>
      <c r="B946" s="36">
        <v>673</v>
      </c>
      <c r="C946" s="36" t="s">
        <v>1375</v>
      </c>
      <c r="D946" s="37">
        <v>44771</v>
      </c>
      <c r="E946" s="36">
        <v>234101</v>
      </c>
      <c r="F946" s="38" t="s">
        <v>1505</v>
      </c>
      <c r="G946" s="39" t="s">
        <v>279</v>
      </c>
      <c r="H946" s="41">
        <v>107800</v>
      </c>
    </row>
    <row r="947" spans="1:8" s="5" customFormat="1" ht="20.25" x14ac:dyDescent="0.3">
      <c r="A947" s="56">
        <v>1000057143</v>
      </c>
      <c r="B947" s="36">
        <v>660</v>
      </c>
      <c r="C947" s="36" t="s">
        <v>1508</v>
      </c>
      <c r="D947" s="37">
        <v>44764</v>
      </c>
      <c r="E947" s="36">
        <v>234101</v>
      </c>
      <c r="F947" s="38" t="s">
        <v>1505</v>
      </c>
      <c r="G947" s="39" t="s">
        <v>279</v>
      </c>
      <c r="H947" s="41">
        <v>66542</v>
      </c>
    </row>
    <row r="948" spans="1:8" s="5" customFormat="1" ht="20.25" x14ac:dyDescent="0.3">
      <c r="A948" s="35"/>
      <c r="B948" s="36"/>
      <c r="C948" s="36"/>
      <c r="D948" s="37"/>
      <c r="E948" s="36"/>
      <c r="F948" s="38"/>
      <c r="G948" s="96" t="s">
        <v>860</v>
      </c>
      <c r="H948" s="98">
        <f>SUM(H946:H947)</f>
        <v>174342</v>
      </c>
    </row>
    <row r="949" spans="1:8" s="5" customFormat="1" ht="20.25" x14ac:dyDescent="0.3">
      <c r="A949" s="56">
        <v>1000057227</v>
      </c>
      <c r="B949" s="36">
        <v>682</v>
      </c>
      <c r="C949" s="36" t="s">
        <v>1407</v>
      </c>
      <c r="D949" s="37">
        <v>44778</v>
      </c>
      <c r="E949" s="36">
        <v>234101</v>
      </c>
      <c r="F949" s="38" t="s">
        <v>1505</v>
      </c>
      <c r="G949" s="39" t="s">
        <v>279</v>
      </c>
      <c r="H949" s="41">
        <v>84800</v>
      </c>
    </row>
    <row r="950" spans="1:8" s="5" customFormat="1" ht="20.25" x14ac:dyDescent="0.3">
      <c r="A950" s="56">
        <v>1000057186</v>
      </c>
      <c r="B950" s="36">
        <v>672</v>
      </c>
      <c r="C950" s="36" t="s">
        <v>1377</v>
      </c>
      <c r="D950" s="37">
        <v>44771</v>
      </c>
      <c r="E950" s="36">
        <v>234101</v>
      </c>
      <c r="F950" s="38" t="s">
        <v>1505</v>
      </c>
      <c r="G950" s="39" t="s">
        <v>279</v>
      </c>
      <c r="H950" s="41">
        <v>142200</v>
      </c>
    </row>
    <row r="951" spans="1:8" s="5" customFormat="1" ht="20.25" x14ac:dyDescent="0.3">
      <c r="A951" s="56">
        <v>1000057193</v>
      </c>
      <c r="B951" s="36">
        <v>675</v>
      </c>
      <c r="C951" s="36" t="s">
        <v>1381</v>
      </c>
      <c r="D951" s="37">
        <v>44771</v>
      </c>
      <c r="E951" s="36">
        <v>234101</v>
      </c>
      <c r="F951" s="38" t="s">
        <v>1505</v>
      </c>
      <c r="G951" s="39" t="s">
        <v>279</v>
      </c>
      <c r="H951" s="41">
        <v>158200</v>
      </c>
    </row>
    <row r="952" spans="1:8" s="5" customFormat="1" ht="20.25" x14ac:dyDescent="0.3">
      <c r="A952" s="56">
        <v>1000057294</v>
      </c>
      <c r="B952" s="36">
        <v>699</v>
      </c>
      <c r="C952" s="36" t="s">
        <v>1509</v>
      </c>
      <c r="D952" s="37">
        <v>44785</v>
      </c>
      <c r="E952" s="36">
        <v>234101</v>
      </c>
      <c r="F952" s="38" t="s">
        <v>1505</v>
      </c>
      <c r="G952" s="39" t="s">
        <v>279</v>
      </c>
      <c r="H952" s="41">
        <v>156940</v>
      </c>
    </row>
    <row r="953" spans="1:8" s="5" customFormat="1" ht="20.25" x14ac:dyDescent="0.3">
      <c r="A953" s="56">
        <v>1000057337</v>
      </c>
      <c r="B953" s="36">
        <v>701</v>
      </c>
      <c r="C953" s="36" t="s">
        <v>1384</v>
      </c>
      <c r="D953" s="37">
        <v>44795</v>
      </c>
      <c r="E953" s="36">
        <v>234101</v>
      </c>
      <c r="F953" s="38" t="s">
        <v>1505</v>
      </c>
      <c r="G953" s="39" t="s">
        <v>279</v>
      </c>
      <c r="H953" s="41">
        <v>14000</v>
      </c>
    </row>
    <row r="954" spans="1:8" s="5" customFormat="1" ht="20.25" x14ac:dyDescent="0.3">
      <c r="A954" s="56">
        <v>1000057288</v>
      </c>
      <c r="B954" s="36">
        <v>696</v>
      </c>
      <c r="C954" s="36" t="s">
        <v>1383</v>
      </c>
      <c r="D954" s="37">
        <v>44784</v>
      </c>
      <c r="E954" s="36">
        <v>234101</v>
      </c>
      <c r="F954" s="38" t="s">
        <v>1505</v>
      </c>
      <c r="G954" s="39" t="s">
        <v>279</v>
      </c>
      <c r="H954" s="41">
        <v>151200</v>
      </c>
    </row>
    <row r="955" spans="1:8" s="5" customFormat="1" ht="20.25" x14ac:dyDescent="0.3">
      <c r="A955" s="35"/>
      <c r="B955" s="36"/>
      <c r="C955" s="36"/>
      <c r="D955" s="37"/>
      <c r="E955" s="36"/>
      <c r="F955" s="38"/>
      <c r="G955" s="96" t="s">
        <v>872</v>
      </c>
      <c r="H955" s="98">
        <f>SUM(H949:H954)</f>
        <v>707340</v>
      </c>
    </row>
    <row r="956" spans="1:8" s="5" customFormat="1" ht="20.25" x14ac:dyDescent="0.3">
      <c r="A956" s="56">
        <v>1000056741</v>
      </c>
      <c r="B956" s="36">
        <v>696</v>
      </c>
      <c r="C956" s="36" t="s">
        <v>1383</v>
      </c>
      <c r="D956" s="37">
        <v>44784</v>
      </c>
      <c r="E956" s="36">
        <v>234101</v>
      </c>
      <c r="F956" s="38" t="s">
        <v>1505</v>
      </c>
      <c r="G956" s="39" t="s">
        <v>279</v>
      </c>
      <c r="H956" s="41">
        <v>151200</v>
      </c>
    </row>
    <row r="957" spans="1:8" s="5" customFormat="1" ht="20.25" x14ac:dyDescent="0.3">
      <c r="A957" s="35"/>
      <c r="B957" s="36"/>
      <c r="C957" s="36"/>
      <c r="D957" s="37"/>
      <c r="E957" s="36"/>
      <c r="F957" s="38"/>
      <c r="G957" s="96" t="s">
        <v>872</v>
      </c>
      <c r="H957" s="98">
        <f>SUM(H956)</f>
        <v>151200</v>
      </c>
    </row>
    <row r="958" spans="1:8" s="5" customFormat="1" ht="20.25" x14ac:dyDescent="0.3">
      <c r="A958" s="35"/>
      <c r="B958" s="36"/>
      <c r="C958" s="36"/>
      <c r="D958" s="37"/>
      <c r="E958" s="36"/>
      <c r="F958" s="38"/>
      <c r="G958" s="47" t="s">
        <v>1510</v>
      </c>
      <c r="H958" s="43">
        <f>SUM(H957,H955,H948,H945,H942,H940,H938)</f>
        <v>1808632</v>
      </c>
    </row>
    <row r="959" spans="1:8" s="7" customFormat="1" ht="20.25" x14ac:dyDescent="0.3">
      <c r="A959" s="56">
        <v>1000057085</v>
      </c>
      <c r="B959" s="36">
        <v>486</v>
      </c>
      <c r="C959" s="36" t="s">
        <v>1511</v>
      </c>
      <c r="D959" s="37">
        <v>44756</v>
      </c>
      <c r="E959" s="36">
        <v>239301</v>
      </c>
      <c r="F959" s="38" t="s">
        <v>1512</v>
      </c>
      <c r="G959" s="39" t="s">
        <v>285</v>
      </c>
      <c r="H959" s="41">
        <v>91266.63</v>
      </c>
    </row>
    <row r="960" spans="1:8" s="5" customFormat="1" ht="20.25" x14ac:dyDescent="0.3">
      <c r="A960" s="56">
        <v>1000057040</v>
      </c>
      <c r="B960" s="36">
        <v>478</v>
      </c>
      <c r="C960" s="36" t="s">
        <v>1513</v>
      </c>
      <c r="D960" s="37">
        <v>44756</v>
      </c>
      <c r="E960" s="36">
        <v>239301</v>
      </c>
      <c r="F960" s="38" t="s">
        <v>1512</v>
      </c>
      <c r="G960" s="39" t="s">
        <v>285</v>
      </c>
      <c r="H960" s="41">
        <v>91266.63</v>
      </c>
    </row>
    <row r="961" spans="1:8" s="5" customFormat="1" ht="20.25" x14ac:dyDescent="0.3">
      <c r="A961" s="56">
        <v>1000057084</v>
      </c>
      <c r="B961" s="36">
        <v>479</v>
      </c>
      <c r="C961" s="36" t="s">
        <v>1514</v>
      </c>
      <c r="D961" s="37">
        <v>44756</v>
      </c>
      <c r="E961" s="36">
        <v>239301</v>
      </c>
      <c r="F961" s="38" t="s">
        <v>1512</v>
      </c>
      <c r="G961" s="39" t="s">
        <v>285</v>
      </c>
      <c r="H961" s="41">
        <v>91266.63</v>
      </c>
    </row>
    <row r="962" spans="1:8" s="5" customFormat="1" ht="20.25" x14ac:dyDescent="0.3">
      <c r="A962" s="35"/>
      <c r="B962" s="36"/>
      <c r="C962" s="36"/>
      <c r="D962" s="37"/>
      <c r="E962" s="36"/>
      <c r="F962" s="38"/>
      <c r="G962" s="96" t="s">
        <v>860</v>
      </c>
      <c r="H962" s="98">
        <f>SUM(H959:H961)</f>
        <v>273799.89</v>
      </c>
    </row>
    <row r="963" spans="1:8" s="5" customFormat="1" ht="20.25" x14ac:dyDescent="0.3">
      <c r="A963" s="35"/>
      <c r="B963" s="36"/>
      <c r="C963" s="36"/>
      <c r="D963" s="37"/>
      <c r="E963" s="36"/>
      <c r="F963" s="38"/>
      <c r="G963" s="47" t="s">
        <v>1515</v>
      </c>
      <c r="H963" s="43">
        <f>SUM(H962)</f>
        <v>273799.89</v>
      </c>
    </row>
    <row r="964" spans="1:8" s="5" customFormat="1" ht="20.25" x14ac:dyDescent="0.3">
      <c r="A964" s="35" t="s">
        <v>44</v>
      </c>
      <c r="B964" s="36">
        <v>51</v>
      </c>
      <c r="C964" s="36" t="s">
        <v>1516</v>
      </c>
      <c r="D964" s="37">
        <v>44031</v>
      </c>
      <c r="E964" s="36">
        <v>231101</v>
      </c>
      <c r="F964" s="38"/>
      <c r="G964" s="39" t="s">
        <v>286</v>
      </c>
      <c r="H964" s="41">
        <v>250103</v>
      </c>
    </row>
    <row r="965" spans="1:8" s="5" customFormat="1" ht="20.25" x14ac:dyDescent="0.3">
      <c r="A965" s="35"/>
      <c r="B965" s="36"/>
      <c r="C965" s="36"/>
      <c r="D965" s="37"/>
      <c r="E965" s="36"/>
      <c r="F965" s="38"/>
      <c r="G965" s="96" t="s">
        <v>1006</v>
      </c>
      <c r="H965" s="97">
        <f>SUM(H964)</f>
        <v>250103</v>
      </c>
    </row>
    <row r="966" spans="1:8" s="5" customFormat="1" ht="20.25" x14ac:dyDescent="0.3">
      <c r="A966" s="35"/>
      <c r="B966" s="36"/>
      <c r="C966" s="36"/>
      <c r="D966" s="37"/>
      <c r="E966" s="36"/>
      <c r="F966" s="38"/>
      <c r="G966" s="47" t="s">
        <v>1517</v>
      </c>
      <c r="H966" s="43">
        <f>SUM(H965)</f>
        <v>250103</v>
      </c>
    </row>
    <row r="967" spans="1:8" s="5" customFormat="1" ht="20.25" x14ac:dyDescent="0.3">
      <c r="A967" s="35">
        <v>1000053287</v>
      </c>
      <c r="B967" s="36">
        <v>163</v>
      </c>
      <c r="C967" s="36" t="s">
        <v>1366</v>
      </c>
      <c r="D967" s="37">
        <v>44270</v>
      </c>
      <c r="E967" s="36">
        <v>234101</v>
      </c>
      <c r="F967" s="38"/>
      <c r="G967" s="48" t="s">
        <v>288</v>
      </c>
      <c r="H967" s="41">
        <v>98595</v>
      </c>
    </row>
    <row r="968" spans="1:8" s="5" customFormat="1" ht="20.25" x14ac:dyDescent="0.3">
      <c r="A968" s="35">
        <v>1000053388</v>
      </c>
      <c r="B968" s="36">
        <v>169</v>
      </c>
      <c r="C968" s="36" t="s">
        <v>1474</v>
      </c>
      <c r="D968" s="37">
        <v>44284</v>
      </c>
      <c r="E968" s="36">
        <v>234101</v>
      </c>
      <c r="F968" s="38"/>
      <c r="G968" s="48" t="s">
        <v>288</v>
      </c>
      <c r="H968" s="41">
        <v>98750</v>
      </c>
    </row>
    <row r="969" spans="1:8" s="5" customFormat="1" ht="20.25" x14ac:dyDescent="0.3">
      <c r="A969" s="35"/>
      <c r="B969" s="36"/>
      <c r="C969" s="36"/>
      <c r="D969" s="37"/>
      <c r="E969" s="36"/>
      <c r="F969" s="38"/>
      <c r="G969" s="96" t="s">
        <v>1268</v>
      </c>
      <c r="H969" s="97">
        <f>SUM(H967:H968)</f>
        <v>197345</v>
      </c>
    </row>
    <row r="970" spans="1:8" s="5" customFormat="1" ht="20.25" x14ac:dyDescent="0.3">
      <c r="A970" s="49">
        <v>1000054763</v>
      </c>
      <c r="B970" s="36">
        <v>212</v>
      </c>
      <c r="C970" s="36" t="s">
        <v>1518</v>
      </c>
      <c r="D970" s="37">
        <v>44448</v>
      </c>
      <c r="E970" s="36">
        <v>239301</v>
      </c>
      <c r="F970" s="38" t="s">
        <v>1519</v>
      </c>
      <c r="G970" s="48" t="s">
        <v>288</v>
      </c>
      <c r="H970" s="41">
        <v>76919.039999999994</v>
      </c>
    </row>
    <row r="971" spans="1:8" s="5" customFormat="1" ht="20.25" x14ac:dyDescent="0.3">
      <c r="A971" s="49">
        <v>1000054852</v>
      </c>
      <c r="B971" s="36">
        <v>216</v>
      </c>
      <c r="C971" s="36" t="s">
        <v>1347</v>
      </c>
      <c r="D971" s="37">
        <v>44461</v>
      </c>
      <c r="E971" s="36">
        <v>239301</v>
      </c>
      <c r="F971" s="38" t="s">
        <v>1519</v>
      </c>
      <c r="G971" s="48" t="s">
        <v>288</v>
      </c>
      <c r="H971" s="41">
        <v>70092</v>
      </c>
    </row>
    <row r="972" spans="1:8" s="5" customFormat="1" ht="20.25" x14ac:dyDescent="0.3">
      <c r="A972" s="49"/>
      <c r="B972" s="36"/>
      <c r="C972" s="36"/>
      <c r="D972" s="37"/>
      <c r="E972" s="36"/>
      <c r="F972" s="38"/>
      <c r="G972" s="96" t="s">
        <v>925</v>
      </c>
      <c r="H972" s="97">
        <f>SUM(H970:H971)</f>
        <v>147011.03999999998</v>
      </c>
    </row>
    <row r="973" spans="1:8" s="5" customFormat="1" ht="20.25" x14ac:dyDescent="0.3">
      <c r="A973" s="49">
        <v>1000054983</v>
      </c>
      <c r="B973" s="36">
        <v>224</v>
      </c>
      <c r="C973" s="36" t="s">
        <v>1520</v>
      </c>
      <c r="D973" s="37">
        <v>44475</v>
      </c>
      <c r="E973" s="36">
        <v>234101</v>
      </c>
      <c r="F973" s="38" t="s">
        <v>1519</v>
      </c>
      <c r="G973" s="48" t="s">
        <v>288</v>
      </c>
      <c r="H973" s="41">
        <v>87912</v>
      </c>
    </row>
    <row r="974" spans="1:8" s="7" customFormat="1" ht="20.25" x14ac:dyDescent="0.3">
      <c r="A974" s="35">
        <v>1000055128</v>
      </c>
      <c r="B974" s="36">
        <v>232</v>
      </c>
      <c r="C974" s="36" t="s">
        <v>1521</v>
      </c>
      <c r="D974" s="37">
        <v>44490</v>
      </c>
      <c r="E974" s="36">
        <v>239301</v>
      </c>
      <c r="F974" s="38" t="s">
        <v>1519</v>
      </c>
      <c r="G974" s="48" t="s">
        <v>288</v>
      </c>
      <c r="H974" s="41">
        <v>140184</v>
      </c>
    </row>
    <row r="975" spans="1:8" s="5" customFormat="1" ht="20.25" x14ac:dyDescent="0.3">
      <c r="A975" s="35"/>
      <c r="B975" s="36"/>
      <c r="C975" s="36"/>
      <c r="D975" s="37"/>
      <c r="E975" s="36"/>
      <c r="F975" s="38"/>
      <c r="G975" s="96" t="s">
        <v>928</v>
      </c>
      <c r="H975" s="97">
        <f>SUM(H973:H974)</f>
        <v>228096</v>
      </c>
    </row>
    <row r="976" spans="1:8" s="7" customFormat="1" ht="20.25" x14ac:dyDescent="0.3">
      <c r="A976" s="49">
        <v>1000055268</v>
      </c>
      <c r="B976" s="36">
        <v>248</v>
      </c>
      <c r="C976" s="36" t="s">
        <v>1354</v>
      </c>
      <c r="D976" s="37">
        <v>44510</v>
      </c>
      <c r="E976" s="36">
        <v>234101</v>
      </c>
      <c r="F976" s="38" t="s">
        <v>1519</v>
      </c>
      <c r="G976" s="48" t="s">
        <v>288</v>
      </c>
      <c r="H976" s="41">
        <v>96800</v>
      </c>
    </row>
    <row r="977" spans="1:8" s="5" customFormat="1" ht="20.25" x14ac:dyDescent="0.3">
      <c r="A977" s="35">
        <v>1000055280</v>
      </c>
      <c r="B977" s="36">
        <v>250</v>
      </c>
      <c r="C977" s="36" t="s">
        <v>1522</v>
      </c>
      <c r="D977" s="37">
        <v>44511</v>
      </c>
      <c r="E977" s="36">
        <v>239301</v>
      </c>
      <c r="F977" s="38" t="s">
        <v>1519</v>
      </c>
      <c r="G977" s="48" t="s">
        <v>288</v>
      </c>
      <c r="H977" s="41">
        <v>46812.959999999999</v>
      </c>
    </row>
    <row r="978" spans="1:8" s="7" customFormat="1" ht="20.25" x14ac:dyDescent="0.3">
      <c r="A978" s="35">
        <v>1000055250</v>
      </c>
      <c r="B978" s="36">
        <v>246</v>
      </c>
      <c r="C978" s="36" t="s">
        <v>1523</v>
      </c>
      <c r="D978" s="37">
        <v>44509</v>
      </c>
      <c r="E978" s="36">
        <v>239301</v>
      </c>
      <c r="F978" s="38" t="s">
        <v>1519</v>
      </c>
      <c r="G978" s="48" t="s">
        <v>288</v>
      </c>
      <c r="H978" s="41">
        <v>112147.2</v>
      </c>
    </row>
    <row r="979" spans="1:8" s="5" customFormat="1" ht="20.25" x14ac:dyDescent="0.3">
      <c r="A979" s="35">
        <v>1000055383</v>
      </c>
      <c r="B979" s="36">
        <v>264</v>
      </c>
      <c r="C979" s="36" t="s">
        <v>1524</v>
      </c>
      <c r="D979" s="37">
        <v>44524</v>
      </c>
      <c r="E979" s="36">
        <v>234101</v>
      </c>
      <c r="F979" s="38" t="s">
        <v>1519</v>
      </c>
      <c r="G979" s="48" t="s">
        <v>288</v>
      </c>
      <c r="H979" s="41">
        <v>37400</v>
      </c>
    </row>
    <row r="980" spans="1:8" s="7" customFormat="1" ht="20.25" x14ac:dyDescent="0.3">
      <c r="A980" s="35"/>
      <c r="B980" s="36"/>
      <c r="C980" s="36"/>
      <c r="D980" s="37"/>
      <c r="E980" s="36"/>
      <c r="F980" s="38"/>
      <c r="G980" s="96" t="s">
        <v>931</v>
      </c>
      <c r="H980" s="97">
        <f>SUM(H976:H979)</f>
        <v>293160.15999999997</v>
      </c>
    </row>
    <row r="981" spans="1:8" s="5" customFormat="1" ht="20.25" x14ac:dyDescent="0.3">
      <c r="A981" s="35">
        <v>1000055400</v>
      </c>
      <c r="B981" s="36">
        <v>267</v>
      </c>
      <c r="C981" s="36" t="s">
        <v>1525</v>
      </c>
      <c r="D981" s="37">
        <v>44526</v>
      </c>
      <c r="E981" s="36">
        <v>234101</v>
      </c>
      <c r="F981" s="38" t="s">
        <v>1519</v>
      </c>
      <c r="G981" s="48" t="s">
        <v>288</v>
      </c>
      <c r="H981" s="41">
        <v>8566.7999999999993</v>
      </c>
    </row>
    <row r="982" spans="1:8" s="5" customFormat="1" ht="20.25" x14ac:dyDescent="0.3">
      <c r="A982" s="35">
        <v>1000055467</v>
      </c>
      <c r="B982" s="36">
        <v>270</v>
      </c>
      <c r="C982" s="36" t="s">
        <v>1526</v>
      </c>
      <c r="D982" s="37">
        <v>44531</v>
      </c>
      <c r="E982" s="36">
        <v>234101</v>
      </c>
      <c r="F982" s="38" t="s">
        <v>1519</v>
      </c>
      <c r="G982" s="48" t="s">
        <v>288</v>
      </c>
      <c r="H982" s="41">
        <v>22000</v>
      </c>
    </row>
    <row r="983" spans="1:8" s="5" customFormat="1" ht="20.25" x14ac:dyDescent="0.3">
      <c r="A983" s="35">
        <v>1000055521</v>
      </c>
      <c r="B983" s="36">
        <v>278</v>
      </c>
      <c r="C983" s="36" t="s">
        <v>1356</v>
      </c>
      <c r="D983" s="37">
        <v>44539</v>
      </c>
      <c r="E983" s="36">
        <v>234101</v>
      </c>
      <c r="F983" s="38" t="s">
        <v>1519</v>
      </c>
      <c r="G983" s="48" t="s">
        <v>288</v>
      </c>
      <c r="H983" s="41">
        <v>88000</v>
      </c>
    </row>
    <row r="984" spans="1:8" s="7" customFormat="1" ht="20.25" x14ac:dyDescent="0.3">
      <c r="A984" s="35">
        <v>1000055505</v>
      </c>
      <c r="B984" s="36">
        <v>275</v>
      </c>
      <c r="C984" s="36" t="s">
        <v>1527</v>
      </c>
      <c r="D984" s="37" t="s">
        <v>1528</v>
      </c>
      <c r="E984" s="36">
        <v>237202</v>
      </c>
      <c r="F984" s="38" t="s">
        <v>1519</v>
      </c>
      <c r="G984" s="48" t="s">
        <v>288</v>
      </c>
      <c r="H984" s="41">
        <v>104359.2</v>
      </c>
    </row>
    <row r="985" spans="1:8" s="5" customFormat="1" ht="20.25" x14ac:dyDescent="0.3">
      <c r="A985" s="35">
        <v>1000055551</v>
      </c>
      <c r="B985" s="36">
        <v>281</v>
      </c>
      <c r="C985" s="36" t="s">
        <v>1529</v>
      </c>
      <c r="D985" s="37">
        <v>44540</v>
      </c>
      <c r="E985" s="36">
        <v>234101</v>
      </c>
      <c r="F985" s="38" t="s">
        <v>1519</v>
      </c>
      <c r="G985" s="48" t="s">
        <v>288</v>
      </c>
      <c r="H985" s="41">
        <v>22400</v>
      </c>
    </row>
    <row r="986" spans="1:8" s="5" customFormat="1" ht="20.25" x14ac:dyDescent="0.3">
      <c r="A986" s="35">
        <v>1000055647</v>
      </c>
      <c r="B986" s="36">
        <v>290</v>
      </c>
      <c r="C986" s="36" t="s">
        <v>1252</v>
      </c>
      <c r="D986" s="37">
        <v>44550</v>
      </c>
      <c r="E986" s="36">
        <v>234101</v>
      </c>
      <c r="F986" s="38" t="s">
        <v>1519</v>
      </c>
      <c r="G986" s="48" t="s">
        <v>288</v>
      </c>
      <c r="H986" s="41">
        <v>85800</v>
      </c>
    </row>
    <row r="987" spans="1:8" s="5" customFormat="1" ht="20.25" x14ac:dyDescent="0.3">
      <c r="A987" s="35"/>
      <c r="B987" s="36"/>
      <c r="C987" s="36"/>
      <c r="D987" s="37"/>
      <c r="E987" s="36"/>
      <c r="F987" s="38"/>
      <c r="G987" s="96" t="s">
        <v>996</v>
      </c>
      <c r="H987" s="97">
        <f>SUM(H981:H986)</f>
        <v>331126</v>
      </c>
    </row>
    <row r="988" spans="1:8" s="5" customFormat="1" ht="20.25" x14ac:dyDescent="0.3">
      <c r="A988" s="35">
        <v>1000055155</v>
      </c>
      <c r="B988" s="36">
        <v>237</v>
      </c>
      <c r="C988" s="36" t="s">
        <v>1530</v>
      </c>
      <c r="D988" s="37">
        <v>44495</v>
      </c>
      <c r="E988" s="36">
        <v>239301</v>
      </c>
      <c r="F988" s="38" t="s">
        <v>1519</v>
      </c>
      <c r="G988" s="48" t="s">
        <v>288</v>
      </c>
      <c r="H988" s="41">
        <v>11729.2</v>
      </c>
    </row>
    <row r="989" spans="1:8" s="5" customFormat="1" ht="20.25" x14ac:dyDescent="0.3">
      <c r="A989" s="35">
        <v>1000055671</v>
      </c>
      <c r="B989" s="36">
        <v>294</v>
      </c>
      <c r="C989" s="36" t="s">
        <v>1531</v>
      </c>
      <c r="D989" s="37">
        <v>44552</v>
      </c>
      <c r="E989" s="36">
        <v>239301</v>
      </c>
      <c r="F989" s="38" t="s">
        <v>1519</v>
      </c>
      <c r="G989" s="48" t="s">
        <v>288</v>
      </c>
      <c r="H989" s="41">
        <v>62280</v>
      </c>
    </row>
    <row r="990" spans="1:8" s="7" customFormat="1" ht="20.25" x14ac:dyDescent="0.3">
      <c r="A990" s="35">
        <v>1000055587</v>
      </c>
      <c r="B990" s="36">
        <v>285</v>
      </c>
      <c r="C990" s="36" t="s">
        <v>1249</v>
      </c>
      <c r="D990" s="37">
        <v>44545</v>
      </c>
      <c r="E990" s="36">
        <v>239301</v>
      </c>
      <c r="F990" s="38" t="s">
        <v>1519</v>
      </c>
      <c r="G990" s="48" t="s">
        <v>288</v>
      </c>
      <c r="H990" s="41">
        <v>24860</v>
      </c>
    </row>
    <row r="991" spans="1:8" s="5" customFormat="1" ht="20.25" x14ac:dyDescent="0.3">
      <c r="A991" s="49">
        <v>1000054982</v>
      </c>
      <c r="B991" s="36">
        <v>1009</v>
      </c>
      <c r="C991" s="36" t="s">
        <v>957</v>
      </c>
      <c r="D991" s="37">
        <v>44474</v>
      </c>
      <c r="E991" s="36">
        <v>234101</v>
      </c>
      <c r="F991" s="38" t="s">
        <v>1519</v>
      </c>
      <c r="G991" s="48" t="s">
        <v>288</v>
      </c>
      <c r="H991" s="41">
        <v>87912</v>
      </c>
    </row>
    <row r="992" spans="1:8" s="5" customFormat="1" ht="20.25" x14ac:dyDescent="0.3">
      <c r="A992" s="35"/>
      <c r="B992" s="36"/>
      <c r="C992" s="36"/>
      <c r="D992" s="37"/>
      <c r="E992" s="36"/>
      <c r="F992" s="38"/>
      <c r="G992" s="96" t="s">
        <v>938</v>
      </c>
      <c r="H992" s="97">
        <f>SUM(H988:H991)</f>
        <v>186781.2</v>
      </c>
    </row>
    <row r="993" spans="1:8" s="5" customFormat="1" ht="20.25" x14ac:dyDescent="0.3">
      <c r="A993" s="35">
        <v>1000056804</v>
      </c>
      <c r="B993" s="36">
        <v>389</v>
      </c>
      <c r="C993" s="36" t="s">
        <v>1532</v>
      </c>
      <c r="D993" s="37">
        <v>44715</v>
      </c>
      <c r="E993" s="36">
        <v>234101</v>
      </c>
      <c r="F993" s="38" t="s">
        <v>1519</v>
      </c>
      <c r="G993" s="48" t="s">
        <v>288</v>
      </c>
      <c r="H993" s="41">
        <v>110094</v>
      </c>
    </row>
    <row r="994" spans="1:8" s="5" customFormat="1" ht="20.25" x14ac:dyDescent="0.3">
      <c r="A994" s="35">
        <v>1000056786</v>
      </c>
      <c r="B994" s="36">
        <v>387</v>
      </c>
      <c r="C994" s="36" t="s">
        <v>1206</v>
      </c>
      <c r="D994" s="37">
        <v>44713</v>
      </c>
      <c r="E994" s="36">
        <v>234101</v>
      </c>
      <c r="F994" s="38" t="s">
        <v>1519</v>
      </c>
      <c r="G994" s="48" t="s">
        <v>288</v>
      </c>
      <c r="H994" s="41">
        <v>135800</v>
      </c>
    </row>
    <row r="995" spans="1:8" s="7" customFormat="1" ht="20.25" x14ac:dyDescent="0.3">
      <c r="A995" s="35">
        <v>1000056866</v>
      </c>
      <c r="B995" s="36">
        <v>397</v>
      </c>
      <c r="C995" s="36" t="s">
        <v>1397</v>
      </c>
      <c r="D995" s="37">
        <v>44722</v>
      </c>
      <c r="E995" s="36">
        <v>239301</v>
      </c>
      <c r="F995" s="38" t="s">
        <v>1519</v>
      </c>
      <c r="G995" s="48" t="s">
        <v>288</v>
      </c>
      <c r="H995" s="41">
        <v>73396</v>
      </c>
    </row>
    <row r="996" spans="1:8" s="7" customFormat="1" ht="20.25" x14ac:dyDescent="0.3">
      <c r="A996" s="35">
        <v>1000056969</v>
      </c>
      <c r="B996" s="36">
        <v>407</v>
      </c>
      <c r="C996" s="36" t="s">
        <v>1533</v>
      </c>
      <c r="D996" s="37">
        <v>44736</v>
      </c>
      <c r="E996" s="36">
        <v>234101</v>
      </c>
      <c r="F996" s="38" t="s">
        <v>1519</v>
      </c>
      <c r="G996" s="48" t="s">
        <v>288</v>
      </c>
      <c r="H996" s="41">
        <v>35800</v>
      </c>
    </row>
    <row r="997" spans="1:8" s="7" customFormat="1" ht="20.25" x14ac:dyDescent="0.3">
      <c r="A997" s="35"/>
      <c r="B997" s="36"/>
      <c r="C997" s="36"/>
      <c r="D997" s="37"/>
      <c r="E997" s="36"/>
      <c r="F997" s="38"/>
      <c r="G997" s="96" t="s">
        <v>916</v>
      </c>
      <c r="H997" s="97">
        <f>SUM(H993:H996)</f>
        <v>355090</v>
      </c>
    </row>
    <row r="998" spans="1:8" s="7" customFormat="1" ht="20.25" x14ac:dyDescent="0.3">
      <c r="A998" s="35">
        <v>1000056999</v>
      </c>
      <c r="B998" s="36">
        <v>456</v>
      </c>
      <c r="C998" s="36" t="s">
        <v>1534</v>
      </c>
      <c r="D998" s="37">
        <v>44740</v>
      </c>
      <c r="E998" s="36">
        <v>234101</v>
      </c>
      <c r="F998" s="38" t="s">
        <v>1519</v>
      </c>
      <c r="G998" s="48" t="s">
        <v>288</v>
      </c>
      <c r="H998" s="41">
        <v>33750</v>
      </c>
    </row>
    <row r="999" spans="1:8" s="7" customFormat="1" ht="20.25" x14ac:dyDescent="0.3">
      <c r="A999" s="35">
        <v>1000056996</v>
      </c>
      <c r="B999" s="36">
        <v>415</v>
      </c>
      <c r="C999" s="36" t="s">
        <v>1209</v>
      </c>
      <c r="D999" s="37">
        <v>44743</v>
      </c>
      <c r="E999" s="36">
        <v>239301</v>
      </c>
      <c r="F999" s="38" t="s">
        <v>1519</v>
      </c>
      <c r="G999" s="48" t="s">
        <v>288</v>
      </c>
      <c r="H999" s="41">
        <v>18408</v>
      </c>
    </row>
    <row r="1000" spans="1:8" s="7" customFormat="1" ht="20.25" x14ac:dyDescent="0.3">
      <c r="A1000" s="35"/>
      <c r="B1000" s="36"/>
      <c r="C1000" s="36"/>
      <c r="D1000" s="37"/>
      <c r="E1000" s="36"/>
      <c r="F1000" s="38"/>
      <c r="G1000" s="96" t="s">
        <v>860</v>
      </c>
      <c r="H1000" s="97">
        <f>SUM(H998:H999)</f>
        <v>52158</v>
      </c>
    </row>
    <row r="1001" spans="1:8" s="7" customFormat="1" ht="20.25" x14ac:dyDescent="0.3">
      <c r="A1001" s="35"/>
      <c r="B1001" s="36"/>
      <c r="C1001" s="36"/>
      <c r="D1001" s="37"/>
      <c r="E1001" s="36"/>
      <c r="F1001" s="38"/>
      <c r="G1001" s="47" t="s">
        <v>1535</v>
      </c>
      <c r="H1001" s="43">
        <f>SUM(H1000,H997,H992,H987,H980,H975,H972,H969)</f>
        <v>1790767.4</v>
      </c>
    </row>
    <row r="1002" spans="1:8" s="7" customFormat="1" ht="20.25" x14ac:dyDescent="0.3">
      <c r="A1002" s="35">
        <v>1000051521</v>
      </c>
      <c r="B1002" s="36">
        <v>742</v>
      </c>
      <c r="C1002" s="36" t="s">
        <v>889</v>
      </c>
      <c r="D1002" s="37">
        <v>44031</v>
      </c>
      <c r="E1002" s="36">
        <v>234101</v>
      </c>
      <c r="F1002" s="38" t="s">
        <v>1536</v>
      </c>
      <c r="G1002" s="39" t="s">
        <v>299</v>
      </c>
      <c r="H1002" s="41">
        <v>15100</v>
      </c>
    </row>
    <row r="1003" spans="1:8" s="7" customFormat="1" ht="20.25" x14ac:dyDescent="0.3">
      <c r="A1003" s="35"/>
      <c r="B1003" s="36"/>
      <c r="C1003" s="36"/>
      <c r="D1003" s="37"/>
      <c r="E1003" s="36"/>
      <c r="F1003" s="38"/>
      <c r="G1003" s="96" t="s">
        <v>1195</v>
      </c>
      <c r="H1003" s="97">
        <f>SUM(H1002)</f>
        <v>15100</v>
      </c>
    </row>
    <row r="1004" spans="1:8" s="7" customFormat="1" ht="20.25" x14ac:dyDescent="0.3">
      <c r="A1004" s="35">
        <v>1000056451</v>
      </c>
      <c r="B1004" s="36">
        <v>3004</v>
      </c>
      <c r="C1004" s="36" t="s">
        <v>1325</v>
      </c>
      <c r="D1004" s="37">
        <v>44662</v>
      </c>
      <c r="E1004" s="36">
        <v>234101</v>
      </c>
      <c r="F1004" s="38" t="s">
        <v>1536</v>
      </c>
      <c r="G1004" s="39" t="s">
        <v>299</v>
      </c>
      <c r="H1004" s="41">
        <v>41000</v>
      </c>
    </row>
    <row r="1005" spans="1:8" s="7" customFormat="1" ht="20.25" x14ac:dyDescent="0.3">
      <c r="A1005" s="35"/>
      <c r="B1005" s="36"/>
      <c r="C1005" s="36"/>
      <c r="D1005" s="37"/>
      <c r="E1005" s="36"/>
      <c r="F1005" s="38"/>
      <c r="G1005" s="96" t="s">
        <v>1039</v>
      </c>
      <c r="H1005" s="97">
        <f>SUM(H1004:H1004)</f>
        <v>41000</v>
      </c>
    </row>
    <row r="1006" spans="1:8" s="5" customFormat="1" ht="20.25" x14ac:dyDescent="0.3">
      <c r="A1006" s="35">
        <v>1000056699</v>
      </c>
      <c r="B1006" s="36">
        <v>3204</v>
      </c>
      <c r="C1006" s="36" t="s">
        <v>1328</v>
      </c>
      <c r="D1006" s="37">
        <v>44700</v>
      </c>
      <c r="E1006" s="36">
        <v>234101</v>
      </c>
      <c r="F1006" s="38" t="s">
        <v>1536</v>
      </c>
      <c r="G1006" s="39" t="s">
        <v>299</v>
      </c>
      <c r="H1006" s="41">
        <v>96000</v>
      </c>
    </row>
    <row r="1007" spans="1:8" s="7" customFormat="1" ht="20.25" x14ac:dyDescent="0.3">
      <c r="A1007" s="35"/>
      <c r="B1007" s="36"/>
      <c r="C1007" s="36"/>
      <c r="D1007" s="37"/>
      <c r="E1007" s="36"/>
      <c r="F1007" s="38"/>
      <c r="G1007" s="96" t="s">
        <v>960</v>
      </c>
      <c r="H1007" s="97">
        <f>SUM(H1006:H1006)</f>
        <v>96000</v>
      </c>
    </row>
    <row r="1008" spans="1:8" s="7" customFormat="1" ht="20.25" x14ac:dyDescent="0.3">
      <c r="A1008" s="35">
        <v>1000056774</v>
      </c>
      <c r="B1008" s="36">
        <v>3299</v>
      </c>
      <c r="C1008" s="36" t="s">
        <v>1327</v>
      </c>
      <c r="D1008" s="37">
        <v>44712</v>
      </c>
      <c r="E1008" s="36">
        <v>234101</v>
      </c>
      <c r="F1008" s="38" t="s">
        <v>1536</v>
      </c>
      <c r="G1008" s="39" t="s">
        <v>299</v>
      </c>
      <c r="H1008" s="41">
        <v>162975</v>
      </c>
    </row>
    <row r="1009" spans="1:8" s="7" customFormat="1" ht="20.25" x14ac:dyDescent="0.3">
      <c r="A1009" s="35"/>
      <c r="B1009" s="36"/>
      <c r="C1009" s="36"/>
      <c r="D1009" s="37"/>
      <c r="E1009" s="36"/>
      <c r="F1009" s="38"/>
      <c r="G1009" s="96" t="s">
        <v>916</v>
      </c>
      <c r="H1009" s="97">
        <f>SUM(H1008)</f>
        <v>162975</v>
      </c>
    </row>
    <row r="1010" spans="1:8" s="7" customFormat="1" ht="20.25" x14ac:dyDescent="0.3">
      <c r="A1010" s="35"/>
      <c r="B1010" s="36"/>
      <c r="C1010" s="36"/>
      <c r="D1010" s="37"/>
      <c r="E1010" s="36"/>
      <c r="F1010" s="38"/>
      <c r="G1010" s="47" t="s">
        <v>1537</v>
      </c>
      <c r="H1010" s="43">
        <f>SUM(H1009,H1007,H1005,H1003)</f>
        <v>315075</v>
      </c>
    </row>
    <row r="1011" spans="1:8" s="7" customFormat="1" ht="20.25" x14ac:dyDescent="0.3">
      <c r="A1011" s="35">
        <v>1000053415</v>
      </c>
      <c r="B1011" s="36">
        <v>24251</v>
      </c>
      <c r="C1011" s="36" t="s">
        <v>1538</v>
      </c>
      <c r="D1011" s="37">
        <v>44285</v>
      </c>
      <c r="E1011" s="36">
        <v>239301</v>
      </c>
      <c r="F1011" s="38">
        <v>101779111</v>
      </c>
      <c r="G1011" s="39" t="s">
        <v>303</v>
      </c>
      <c r="H1011" s="41">
        <v>122046.6</v>
      </c>
    </row>
    <row r="1012" spans="1:8" s="7" customFormat="1" ht="20.25" x14ac:dyDescent="0.3">
      <c r="A1012" s="35"/>
      <c r="B1012" s="36"/>
      <c r="C1012" s="36"/>
      <c r="D1012" s="37"/>
      <c r="E1012" s="36"/>
      <c r="F1012" s="38"/>
      <c r="G1012" s="96" t="s">
        <v>1268</v>
      </c>
      <c r="H1012" s="97">
        <f>SUM(H1011:H1011)</f>
        <v>122046.6</v>
      </c>
    </row>
    <row r="1013" spans="1:8" s="7" customFormat="1" ht="20.25" x14ac:dyDescent="0.3">
      <c r="A1013" s="35">
        <v>1000053748</v>
      </c>
      <c r="B1013" s="36">
        <v>24492</v>
      </c>
      <c r="C1013" s="36" t="s">
        <v>1539</v>
      </c>
      <c r="D1013" s="37">
        <v>44327</v>
      </c>
      <c r="E1013" s="36">
        <v>239301</v>
      </c>
      <c r="F1013" s="38">
        <v>101779111</v>
      </c>
      <c r="G1013" s="39" t="s">
        <v>303</v>
      </c>
      <c r="H1013" s="41">
        <v>76168.5</v>
      </c>
    </row>
    <row r="1014" spans="1:8" s="7" customFormat="1" ht="20.25" x14ac:dyDescent="0.3">
      <c r="A1014" s="35"/>
      <c r="B1014" s="36"/>
      <c r="C1014" s="36"/>
      <c r="D1014" s="37"/>
      <c r="E1014" s="36"/>
      <c r="F1014" s="38"/>
      <c r="G1014" s="96" t="s">
        <v>1258</v>
      </c>
      <c r="H1014" s="97">
        <f>SUM(H1013:H1013)</f>
        <v>76168.5</v>
      </c>
    </row>
    <row r="1015" spans="1:8" s="7" customFormat="1" ht="20.25" x14ac:dyDescent="0.3">
      <c r="A1015" s="35">
        <v>1000054369</v>
      </c>
      <c r="B1015" s="36">
        <v>24981</v>
      </c>
      <c r="C1015" s="36" t="s">
        <v>1540</v>
      </c>
      <c r="D1015" s="37">
        <v>44406</v>
      </c>
      <c r="E1015" s="36">
        <v>237203</v>
      </c>
      <c r="F1015" s="38">
        <v>101779111</v>
      </c>
      <c r="G1015" s="39" t="s">
        <v>303</v>
      </c>
      <c r="H1015" s="41">
        <v>90005.759999999995</v>
      </c>
    </row>
    <row r="1016" spans="1:8" s="7" customFormat="1" ht="20.25" x14ac:dyDescent="0.3">
      <c r="A1016" s="35"/>
      <c r="B1016" s="36"/>
      <c r="C1016" s="36"/>
      <c r="D1016" s="37"/>
      <c r="E1016" s="36"/>
      <c r="F1016" s="38"/>
      <c r="G1016" s="96" t="s">
        <v>1145</v>
      </c>
      <c r="H1016" s="97">
        <f>SUM(H1015:H1015)</f>
        <v>90005.759999999995</v>
      </c>
    </row>
    <row r="1017" spans="1:8" s="7" customFormat="1" ht="20.25" x14ac:dyDescent="0.3">
      <c r="A1017" s="35">
        <v>1000054824</v>
      </c>
      <c r="B1017" s="36">
        <v>25321</v>
      </c>
      <c r="C1017" s="36" t="s">
        <v>1541</v>
      </c>
      <c r="D1017" s="37">
        <v>44456</v>
      </c>
      <c r="E1017" s="36">
        <v>239301</v>
      </c>
      <c r="F1017" s="38" t="s">
        <v>1542</v>
      </c>
      <c r="G1017" s="39" t="s">
        <v>303</v>
      </c>
      <c r="H1017" s="41">
        <v>78133.5</v>
      </c>
    </row>
    <row r="1018" spans="1:8" s="7" customFormat="1" ht="20.25" x14ac:dyDescent="0.3">
      <c r="A1018" s="35"/>
      <c r="B1018" s="36"/>
      <c r="C1018" s="36"/>
      <c r="D1018" s="37"/>
      <c r="E1018" s="36"/>
      <c r="F1018" s="38"/>
      <c r="G1018" s="96" t="s">
        <v>925</v>
      </c>
      <c r="H1018" s="97">
        <f>SUM(H1017:H1017)</f>
        <v>78133.5</v>
      </c>
    </row>
    <row r="1019" spans="1:8" s="7" customFormat="1" ht="20.25" x14ac:dyDescent="0.3">
      <c r="A1019" s="35">
        <v>1000054880</v>
      </c>
      <c r="B1019" s="36">
        <v>25364</v>
      </c>
      <c r="C1019" s="36" t="s">
        <v>1543</v>
      </c>
      <c r="D1019" s="37">
        <v>44462</v>
      </c>
      <c r="E1019" s="36">
        <v>239301</v>
      </c>
      <c r="F1019" s="38" t="s">
        <v>1542</v>
      </c>
      <c r="G1019" s="39" t="s">
        <v>303</v>
      </c>
      <c r="H1019" s="41">
        <v>16902.32</v>
      </c>
    </row>
    <row r="1020" spans="1:8" s="7" customFormat="1" ht="20.25" x14ac:dyDescent="0.3">
      <c r="A1020" s="35">
        <v>1000055130</v>
      </c>
      <c r="B1020" s="36">
        <v>25543</v>
      </c>
      <c r="C1020" s="36" t="s">
        <v>1544</v>
      </c>
      <c r="D1020" s="37">
        <v>44489</v>
      </c>
      <c r="E1020" s="36">
        <v>239301</v>
      </c>
      <c r="F1020" s="38" t="s">
        <v>1542</v>
      </c>
      <c r="G1020" s="39" t="s">
        <v>303</v>
      </c>
      <c r="H1020" s="41">
        <v>32773.67</v>
      </c>
    </row>
    <row r="1021" spans="1:8" s="7" customFormat="1" ht="20.25" x14ac:dyDescent="0.3">
      <c r="A1021" s="35"/>
      <c r="B1021" s="36"/>
      <c r="C1021" s="36"/>
      <c r="D1021" s="37"/>
      <c r="E1021" s="36"/>
      <c r="F1021" s="38"/>
      <c r="G1021" s="96" t="s">
        <v>1545</v>
      </c>
      <c r="H1021" s="97">
        <f>SUM(H1019:H1020)</f>
        <v>49675.99</v>
      </c>
    </row>
    <row r="1022" spans="1:8" s="7" customFormat="1" ht="20.25" x14ac:dyDescent="0.3">
      <c r="A1022" s="35">
        <v>1000055217</v>
      </c>
      <c r="B1022" s="36">
        <v>25619</v>
      </c>
      <c r="C1022" s="36" t="s">
        <v>1546</v>
      </c>
      <c r="D1022" s="37">
        <v>44504</v>
      </c>
      <c r="E1022" s="36">
        <v>239301</v>
      </c>
      <c r="F1022" s="38" t="s">
        <v>1542</v>
      </c>
      <c r="G1022" s="39" t="s">
        <v>303</v>
      </c>
      <c r="H1022" s="41">
        <v>38101.49</v>
      </c>
    </row>
    <row r="1023" spans="1:8" s="7" customFormat="1" ht="20.25" x14ac:dyDescent="0.3">
      <c r="A1023" s="35">
        <v>1000055188</v>
      </c>
      <c r="B1023" s="36">
        <v>25579</v>
      </c>
      <c r="C1023" s="36" t="s">
        <v>1547</v>
      </c>
      <c r="D1023" s="37">
        <v>44498</v>
      </c>
      <c r="E1023" s="36">
        <v>239301</v>
      </c>
      <c r="F1023" s="38" t="s">
        <v>1542</v>
      </c>
      <c r="G1023" s="39" t="s">
        <v>303</v>
      </c>
      <c r="H1023" s="41">
        <v>42605.78</v>
      </c>
    </row>
    <row r="1024" spans="1:8" s="5" customFormat="1" ht="20.25" x14ac:dyDescent="0.3">
      <c r="A1024" s="35">
        <v>1000055282</v>
      </c>
      <c r="B1024" s="36">
        <v>25653</v>
      </c>
      <c r="C1024" s="36" t="s">
        <v>1548</v>
      </c>
      <c r="D1024" s="37">
        <v>44511</v>
      </c>
      <c r="E1024" s="36">
        <v>239301</v>
      </c>
      <c r="F1024" s="38" t="s">
        <v>1542</v>
      </c>
      <c r="G1024" s="39" t="s">
        <v>303</v>
      </c>
      <c r="H1024" s="41">
        <v>57151.88</v>
      </c>
    </row>
    <row r="1025" spans="1:8" s="5" customFormat="1" ht="20.25" x14ac:dyDescent="0.3">
      <c r="A1025" s="35"/>
      <c r="B1025" s="36"/>
      <c r="C1025" s="36"/>
      <c r="D1025" s="37"/>
      <c r="E1025" s="36"/>
      <c r="F1025" s="38"/>
      <c r="G1025" s="96" t="s">
        <v>931</v>
      </c>
      <c r="H1025" s="97">
        <f>SUM(H1022:H1024)</f>
        <v>137859.15</v>
      </c>
    </row>
    <row r="1026" spans="1:8" s="5" customFormat="1" ht="20.25" x14ac:dyDescent="0.3">
      <c r="A1026" s="35">
        <v>1000055504</v>
      </c>
      <c r="B1026" s="36">
        <v>25824</v>
      </c>
      <c r="C1026" s="36" t="s">
        <v>1549</v>
      </c>
      <c r="D1026" s="37">
        <v>44540</v>
      </c>
      <c r="E1026" s="36">
        <v>239301</v>
      </c>
      <c r="F1026" s="38" t="s">
        <v>1542</v>
      </c>
      <c r="G1026" s="39" t="s">
        <v>303</v>
      </c>
      <c r="H1026" s="41">
        <v>113857.69</v>
      </c>
    </row>
    <row r="1027" spans="1:8" s="5" customFormat="1" ht="20.25" x14ac:dyDescent="0.3">
      <c r="A1027" s="35">
        <v>1000055628</v>
      </c>
      <c r="B1027" s="36">
        <v>25877</v>
      </c>
      <c r="C1027" s="36" t="s">
        <v>1550</v>
      </c>
      <c r="D1027" s="37">
        <v>44213</v>
      </c>
      <c r="E1027" s="36">
        <v>239301</v>
      </c>
      <c r="F1027" s="38" t="s">
        <v>1542</v>
      </c>
      <c r="G1027" s="39" t="s">
        <v>303</v>
      </c>
      <c r="H1027" s="41">
        <v>55575.01</v>
      </c>
    </row>
    <row r="1028" spans="1:8" s="5" customFormat="1" ht="20.25" x14ac:dyDescent="0.3">
      <c r="A1028" s="35">
        <v>1000055627</v>
      </c>
      <c r="B1028" s="36">
        <v>25875</v>
      </c>
      <c r="C1028" s="36" t="s">
        <v>1551</v>
      </c>
      <c r="D1028" s="37">
        <v>44547</v>
      </c>
      <c r="E1028" s="36">
        <v>239301</v>
      </c>
      <c r="F1028" s="38" t="s">
        <v>1542</v>
      </c>
      <c r="G1028" s="39" t="s">
        <v>303</v>
      </c>
      <c r="H1028" s="41">
        <v>88526.82</v>
      </c>
    </row>
    <row r="1029" spans="1:8" s="5" customFormat="1" ht="20.25" x14ac:dyDescent="0.3">
      <c r="A1029" s="56">
        <v>1000055566</v>
      </c>
      <c r="B1029" s="36">
        <v>25874</v>
      </c>
      <c r="C1029" s="36" t="s">
        <v>1552</v>
      </c>
      <c r="D1029" s="37">
        <v>44547</v>
      </c>
      <c r="E1029" s="36">
        <v>239301</v>
      </c>
      <c r="F1029" s="38" t="s">
        <v>1542</v>
      </c>
      <c r="G1029" s="39" t="s">
        <v>303</v>
      </c>
      <c r="H1029" s="41">
        <v>77487.649999999994</v>
      </c>
    </row>
    <row r="1030" spans="1:8" s="5" customFormat="1" ht="20.25" x14ac:dyDescent="0.3">
      <c r="A1030" s="35"/>
      <c r="B1030" s="36"/>
      <c r="C1030" s="36"/>
      <c r="D1030" s="37"/>
      <c r="E1030" s="36"/>
      <c r="F1030" s="38"/>
      <c r="G1030" s="96" t="s">
        <v>996</v>
      </c>
      <c r="H1030" s="97">
        <f>SUM(H1026:H1029)</f>
        <v>335447.17000000004</v>
      </c>
    </row>
    <row r="1031" spans="1:8" s="5" customFormat="1" ht="20.25" x14ac:dyDescent="0.3">
      <c r="A1031" s="35" t="s">
        <v>1553</v>
      </c>
      <c r="B1031" s="36">
        <v>26208</v>
      </c>
      <c r="C1031" s="36" t="s">
        <v>1554</v>
      </c>
      <c r="D1031" s="34">
        <v>44613</v>
      </c>
      <c r="E1031" s="36">
        <v>228706</v>
      </c>
      <c r="F1031" s="38" t="s">
        <v>1542</v>
      </c>
      <c r="G1031" s="39" t="s">
        <v>303</v>
      </c>
      <c r="H1031" s="41">
        <v>46695.76</v>
      </c>
    </row>
    <row r="1032" spans="1:8" s="5" customFormat="1" ht="20.25" x14ac:dyDescent="0.3">
      <c r="A1032" s="35"/>
      <c r="B1032" s="36"/>
      <c r="C1032" s="36"/>
      <c r="D1032" s="37"/>
      <c r="E1032" s="36"/>
      <c r="F1032" s="38"/>
      <c r="G1032" s="96" t="s">
        <v>993</v>
      </c>
      <c r="H1032" s="97">
        <f>SUM(H1031:H1031)</f>
        <v>46695.76</v>
      </c>
    </row>
    <row r="1033" spans="1:8" s="5" customFormat="1" ht="20.25" x14ac:dyDescent="0.3">
      <c r="A1033" s="35">
        <v>1000056796</v>
      </c>
      <c r="B1033" s="36">
        <v>26875</v>
      </c>
      <c r="C1033" s="36" t="s">
        <v>1555</v>
      </c>
      <c r="D1033" s="34">
        <v>44715</v>
      </c>
      <c r="E1033" s="36">
        <v>239301</v>
      </c>
      <c r="F1033" s="38" t="s">
        <v>1542</v>
      </c>
      <c r="G1033" s="39" t="s">
        <v>303</v>
      </c>
      <c r="H1033" s="41">
        <v>145397.24</v>
      </c>
    </row>
    <row r="1034" spans="1:8" s="5" customFormat="1" ht="20.25" x14ac:dyDescent="0.3">
      <c r="A1034" s="35" t="s">
        <v>21</v>
      </c>
      <c r="B1034" s="36">
        <v>26850</v>
      </c>
      <c r="C1034" s="36" t="s">
        <v>1556</v>
      </c>
      <c r="D1034" s="34">
        <v>44713</v>
      </c>
      <c r="E1034" s="36">
        <v>239301</v>
      </c>
      <c r="F1034" s="38" t="s">
        <v>1542</v>
      </c>
      <c r="G1034" s="39" t="s">
        <v>303</v>
      </c>
      <c r="H1034" s="41">
        <v>10488.88</v>
      </c>
    </row>
    <row r="1035" spans="1:8" s="5" customFormat="1" ht="20.25" x14ac:dyDescent="0.3">
      <c r="A1035" s="35">
        <v>1000056861</v>
      </c>
      <c r="B1035" s="36">
        <v>26975</v>
      </c>
      <c r="C1035" s="36" t="s">
        <v>1557</v>
      </c>
      <c r="D1035" s="34">
        <v>44734</v>
      </c>
      <c r="E1035" s="36">
        <v>239301</v>
      </c>
      <c r="F1035" s="38" t="s">
        <v>1542</v>
      </c>
      <c r="G1035" s="39" t="s">
        <v>303</v>
      </c>
      <c r="H1035" s="41">
        <v>9912</v>
      </c>
    </row>
    <row r="1036" spans="1:8" s="5" customFormat="1" ht="20.25" x14ac:dyDescent="0.3">
      <c r="A1036" s="35"/>
      <c r="B1036" s="36"/>
      <c r="C1036" s="36"/>
      <c r="D1036" s="37"/>
      <c r="E1036" s="36"/>
      <c r="F1036" s="38"/>
      <c r="G1036" s="96" t="s">
        <v>916</v>
      </c>
      <c r="H1036" s="97">
        <f>SUM(H1033:H1035)</f>
        <v>165798.12</v>
      </c>
    </row>
    <row r="1037" spans="1:8" s="5" customFormat="1" ht="20.25" x14ac:dyDescent="0.3">
      <c r="A1037" s="35" t="s">
        <v>44</v>
      </c>
      <c r="B1037" s="36">
        <v>27038</v>
      </c>
      <c r="C1037" s="36" t="s">
        <v>1558</v>
      </c>
      <c r="D1037" s="34">
        <v>44773</v>
      </c>
      <c r="E1037" s="36">
        <v>239301</v>
      </c>
      <c r="F1037" s="38" t="s">
        <v>1542</v>
      </c>
      <c r="G1037" s="39" t="s">
        <v>303</v>
      </c>
      <c r="H1037" s="41">
        <v>10488.88</v>
      </c>
    </row>
    <row r="1038" spans="1:8" s="5" customFormat="1" ht="20.25" x14ac:dyDescent="0.3">
      <c r="A1038" s="35">
        <v>1000057087</v>
      </c>
      <c r="B1038" s="36">
        <v>27116</v>
      </c>
      <c r="C1038" s="36" t="s">
        <v>1559</v>
      </c>
      <c r="D1038" s="34">
        <v>44756</v>
      </c>
      <c r="E1038" s="36">
        <v>239301</v>
      </c>
      <c r="F1038" s="38" t="s">
        <v>1542</v>
      </c>
      <c r="G1038" s="39" t="s">
        <v>303</v>
      </c>
      <c r="H1038" s="41">
        <v>52859.65</v>
      </c>
    </row>
    <row r="1039" spans="1:8" s="5" customFormat="1" ht="20.25" x14ac:dyDescent="0.3">
      <c r="A1039" s="35">
        <v>1000057102</v>
      </c>
      <c r="B1039" s="36">
        <v>27149</v>
      </c>
      <c r="C1039" s="36" t="s">
        <v>1560</v>
      </c>
      <c r="D1039" s="34">
        <v>44761</v>
      </c>
      <c r="E1039" s="36">
        <v>239301</v>
      </c>
      <c r="F1039" s="38" t="s">
        <v>1542</v>
      </c>
      <c r="G1039" s="39" t="s">
        <v>303</v>
      </c>
      <c r="H1039" s="41">
        <v>2719.2</v>
      </c>
    </row>
    <row r="1040" spans="1:8" s="5" customFormat="1" ht="20.25" x14ac:dyDescent="0.3">
      <c r="A1040" s="35">
        <v>1000057145</v>
      </c>
      <c r="B1040" s="36">
        <v>27166</v>
      </c>
      <c r="C1040" s="36" t="s">
        <v>1561</v>
      </c>
      <c r="D1040" s="34">
        <v>44794</v>
      </c>
      <c r="E1040" s="36">
        <v>239301</v>
      </c>
      <c r="F1040" s="38" t="s">
        <v>1542</v>
      </c>
      <c r="G1040" s="39" t="s">
        <v>303</v>
      </c>
      <c r="H1040" s="41">
        <v>121319.24</v>
      </c>
    </row>
    <row r="1041" spans="1:8" s="5" customFormat="1" ht="20.25" x14ac:dyDescent="0.3">
      <c r="A1041" s="35">
        <v>1000057173</v>
      </c>
      <c r="B1041" s="36">
        <v>27215</v>
      </c>
      <c r="C1041" s="36" t="s">
        <v>1562</v>
      </c>
      <c r="D1041" s="34">
        <v>44771</v>
      </c>
      <c r="E1041" s="36">
        <v>239301</v>
      </c>
      <c r="F1041" s="38" t="s">
        <v>1542</v>
      </c>
      <c r="G1041" s="39" t="s">
        <v>303</v>
      </c>
      <c r="H1041" s="41">
        <v>41933.31</v>
      </c>
    </row>
    <row r="1042" spans="1:8" s="5" customFormat="1" ht="20.25" x14ac:dyDescent="0.3">
      <c r="A1042" s="35"/>
      <c r="B1042" s="36"/>
      <c r="C1042" s="36"/>
      <c r="D1042" s="37"/>
      <c r="E1042" s="36"/>
      <c r="F1042" s="38"/>
      <c r="G1042" s="96" t="s">
        <v>860</v>
      </c>
      <c r="H1042" s="97">
        <f>SUM(H1037:H1041)</f>
        <v>229320.28</v>
      </c>
    </row>
    <row r="1043" spans="1:8" s="5" customFormat="1" ht="20.25" x14ac:dyDescent="0.3">
      <c r="A1043" s="35">
        <v>1000057032</v>
      </c>
      <c r="B1043" s="36">
        <v>27148</v>
      </c>
      <c r="C1043" s="36" t="s">
        <v>1563</v>
      </c>
      <c r="D1043" s="34">
        <v>44791</v>
      </c>
      <c r="E1043" s="36">
        <v>239301</v>
      </c>
      <c r="F1043" s="38" t="s">
        <v>1542</v>
      </c>
      <c r="G1043" s="39" t="s">
        <v>303</v>
      </c>
      <c r="H1043" s="41">
        <v>4705.07</v>
      </c>
    </row>
    <row r="1044" spans="1:8" s="5" customFormat="1" ht="20.25" x14ac:dyDescent="0.3">
      <c r="A1044" s="35"/>
      <c r="B1044" s="36"/>
      <c r="C1044" s="36"/>
      <c r="D1044" s="37"/>
      <c r="E1044" s="36"/>
      <c r="F1044" s="38"/>
      <c r="G1044" s="96" t="s">
        <v>872</v>
      </c>
      <c r="H1044" s="97">
        <f>SUM(H1043)</f>
        <v>4705.07</v>
      </c>
    </row>
    <row r="1045" spans="1:8" s="5" customFormat="1" ht="20.25" x14ac:dyDescent="0.3">
      <c r="A1045" s="35">
        <v>1000057535</v>
      </c>
      <c r="B1045" s="36">
        <v>27525</v>
      </c>
      <c r="C1045" s="36" t="s">
        <v>1564</v>
      </c>
      <c r="D1045" s="34">
        <v>44860</v>
      </c>
      <c r="E1045" s="36">
        <v>239301</v>
      </c>
      <c r="F1045" s="38" t="s">
        <v>1542</v>
      </c>
      <c r="G1045" s="39" t="s">
        <v>303</v>
      </c>
      <c r="H1045" s="41">
        <v>11682</v>
      </c>
    </row>
    <row r="1046" spans="1:8" s="5" customFormat="1" ht="20.25" x14ac:dyDescent="0.3">
      <c r="A1046" s="35" t="s">
        <v>21</v>
      </c>
      <c r="B1046" s="36">
        <v>27373</v>
      </c>
      <c r="C1046" s="36" t="s">
        <v>1565</v>
      </c>
      <c r="D1046" s="34">
        <v>44805</v>
      </c>
      <c r="E1046" s="36">
        <v>239301</v>
      </c>
      <c r="F1046" s="38" t="s">
        <v>1542</v>
      </c>
      <c r="G1046" s="39" t="s">
        <v>303</v>
      </c>
      <c r="H1046" s="41">
        <v>10488.88</v>
      </c>
    </row>
    <row r="1047" spans="1:8" s="5" customFormat="1" ht="20.25" x14ac:dyDescent="0.3">
      <c r="A1047" s="35"/>
      <c r="B1047" s="36"/>
      <c r="C1047" s="36"/>
      <c r="D1047" s="37"/>
      <c r="E1047" s="36"/>
      <c r="F1047" s="38"/>
      <c r="G1047" s="96" t="s">
        <v>883</v>
      </c>
      <c r="H1047" s="97">
        <f>SUM(H1045:H1046)</f>
        <v>22170.879999999997</v>
      </c>
    </row>
    <row r="1048" spans="1:8" s="5" customFormat="1" ht="20.25" x14ac:dyDescent="0.3">
      <c r="A1048" s="35"/>
      <c r="B1048" s="36"/>
      <c r="C1048" s="36"/>
      <c r="D1048" s="37"/>
      <c r="E1048" s="36"/>
      <c r="F1048" s="38"/>
      <c r="G1048" s="45" t="s">
        <v>1566</v>
      </c>
      <c r="H1048" s="43">
        <f>SUM(H1047,H1044,H1042,H1036,H1032,H1030,H1025,H1021,H1018,H1016,H1014,H1012)</f>
        <v>1358026.78</v>
      </c>
    </row>
    <row r="1049" spans="1:8" s="7" customFormat="1" ht="20.25" x14ac:dyDescent="0.3">
      <c r="A1049" s="35">
        <v>1000056829</v>
      </c>
      <c r="B1049" s="36">
        <v>482</v>
      </c>
      <c r="C1049" s="46" t="s">
        <v>1567</v>
      </c>
      <c r="D1049" s="37">
        <v>44641</v>
      </c>
      <c r="E1049" s="36">
        <v>239301</v>
      </c>
      <c r="F1049" s="38" t="s">
        <v>1568</v>
      </c>
      <c r="G1049" s="48" t="s">
        <v>313</v>
      </c>
      <c r="H1049" s="55">
        <v>120856.16</v>
      </c>
    </row>
    <row r="1050" spans="1:8" s="7" customFormat="1" ht="20.25" x14ac:dyDescent="0.3">
      <c r="A1050" s="35"/>
      <c r="B1050" s="36"/>
      <c r="C1050" s="36"/>
      <c r="D1050" s="37"/>
      <c r="E1050" s="36"/>
      <c r="F1050" s="38"/>
      <c r="G1050" s="96" t="s">
        <v>916</v>
      </c>
      <c r="H1050" s="97">
        <f>SUM(H1049:H1049)</f>
        <v>120856.16</v>
      </c>
    </row>
    <row r="1051" spans="1:8" s="7" customFormat="1" ht="20.25" x14ac:dyDescent="0.3">
      <c r="A1051" s="35"/>
      <c r="B1051" s="36"/>
      <c r="C1051" s="36"/>
      <c r="D1051" s="37"/>
      <c r="E1051" s="36"/>
      <c r="F1051" s="38"/>
      <c r="G1051" s="45" t="s">
        <v>1569</v>
      </c>
      <c r="H1051" s="43">
        <f>SUM(H1050)</f>
        <v>120856.16</v>
      </c>
    </row>
    <row r="1052" spans="1:8" s="7" customFormat="1" ht="20.25" x14ac:dyDescent="0.3">
      <c r="A1052" s="56">
        <v>1000054499</v>
      </c>
      <c r="B1052" s="36">
        <v>56737</v>
      </c>
      <c r="C1052" s="46" t="s">
        <v>1570</v>
      </c>
      <c r="D1052" s="57">
        <v>44421</v>
      </c>
      <c r="E1052" s="46">
        <v>234101</v>
      </c>
      <c r="F1052" s="38" t="s">
        <v>1571</v>
      </c>
      <c r="G1052" s="39" t="s">
        <v>315</v>
      </c>
      <c r="H1052" s="55">
        <v>53040</v>
      </c>
    </row>
    <row r="1053" spans="1:8" s="7" customFormat="1" ht="20.25" x14ac:dyDescent="0.3">
      <c r="A1053" s="56">
        <v>1000054500</v>
      </c>
      <c r="B1053" s="36">
        <v>56733</v>
      </c>
      <c r="C1053" s="46" t="s">
        <v>1572</v>
      </c>
      <c r="D1053" s="57">
        <v>44421</v>
      </c>
      <c r="E1053" s="46">
        <v>234101</v>
      </c>
      <c r="F1053" s="38" t="s">
        <v>1571</v>
      </c>
      <c r="G1053" s="39" t="s">
        <v>315</v>
      </c>
      <c r="H1053" s="55">
        <v>81320</v>
      </c>
    </row>
    <row r="1054" spans="1:8" s="7" customFormat="1" ht="20.25" x14ac:dyDescent="0.3">
      <c r="A1054" s="56">
        <v>1000054520</v>
      </c>
      <c r="B1054" s="36">
        <v>56735</v>
      </c>
      <c r="C1054" s="46" t="s">
        <v>1573</v>
      </c>
      <c r="D1054" s="57">
        <v>44421</v>
      </c>
      <c r="E1054" s="46">
        <v>239301</v>
      </c>
      <c r="F1054" s="38" t="s">
        <v>1571</v>
      </c>
      <c r="G1054" s="39" t="s">
        <v>315</v>
      </c>
      <c r="H1054" s="55">
        <v>102028.04</v>
      </c>
    </row>
    <row r="1055" spans="1:8" s="7" customFormat="1" ht="20.25" x14ac:dyDescent="0.3">
      <c r="A1055" s="56">
        <v>1000054486</v>
      </c>
      <c r="B1055" s="36">
        <v>56736</v>
      </c>
      <c r="C1055" s="46" t="s">
        <v>1574</v>
      </c>
      <c r="D1055" s="57">
        <v>44421</v>
      </c>
      <c r="E1055" s="46">
        <v>239301</v>
      </c>
      <c r="F1055" s="38" t="s">
        <v>1571</v>
      </c>
      <c r="G1055" s="39" t="s">
        <v>315</v>
      </c>
      <c r="H1055" s="55">
        <v>106611.52</v>
      </c>
    </row>
    <row r="1056" spans="1:8" s="7" customFormat="1" ht="20.25" x14ac:dyDescent="0.3">
      <c r="A1056" s="56">
        <v>1000054485</v>
      </c>
      <c r="B1056" s="36">
        <v>56734</v>
      </c>
      <c r="C1056" s="46" t="s">
        <v>1575</v>
      </c>
      <c r="D1056" s="57">
        <v>44421</v>
      </c>
      <c r="E1056" s="46">
        <v>239301</v>
      </c>
      <c r="F1056" s="38" t="s">
        <v>1571</v>
      </c>
      <c r="G1056" s="39" t="s">
        <v>315</v>
      </c>
      <c r="H1056" s="55">
        <v>126023.06</v>
      </c>
    </row>
    <row r="1057" spans="1:8" s="7" customFormat="1" ht="20.25" x14ac:dyDescent="0.3">
      <c r="A1057" s="56">
        <v>1000054578</v>
      </c>
      <c r="B1057" s="36">
        <v>57382</v>
      </c>
      <c r="C1057" s="46" t="s">
        <v>1576</v>
      </c>
      <c r="D1057" s="57">
        <v>44429</v>
      </c>
      <c r="E1057" s="46">
        <v>239301</v>
      </c>
      <c r="F1057" s="38" t="s">
        <v>1571</v>
      </c>
      <c r="G1057" s="39" t="s">
        <v>315</v>
      </c>
      <c r="H1057" s="55">
        <v>123194.6</v>
      </c>
    </row>
    <row r="1058" spans="1:8" s="7" customFormat="1" ht="20.25" x14ac:dyDescent="0.3">
      <c r="A1058" s="56"/>
      <c r="B1058" s="36"/>
      <c r="C1058" s="46"/>
      <c r="D1058" s="57"/>
      <c r="E1058" s="46"/>
      <c r="F1058" s="58"/>
      <c r="G1058" s="96" t="s">
        <v>1145</v>
      </c>
      <c r="H1058" s="97">
        <f>SUM(H1052:H1057)</f>
        <v>592217.22</v>
      </c>
    </row>
    <row r="1059" spans="1:8" s="5" customFormat="1" ht="20.25" x14ac:dyDescent="0.3">
      <c r="A1059" s="56">
        <v>1000054544</v>
      </c>
      <c r="B1059" s="36">
        <v>57367</v>
      </c>
      <c r="C1059" s="46" t="s">
        <v>1577</v>
      </c>
      <c r="D1059" s="57">
        <v>44428</v>
      </c>
      <c r="E1059" s="46">
        <v>234101</v>
      </c>
      <c r="F1059" s="38" t="s">
        <v>1571</v>
      </c>
      <c r="G1059" s="39" t="s">
        <v>315</v>
      </c>
      <c r="H1059" s="55">
        <v>116140</v>
      </c>
    </row>
    <row r="1060" spans="1:8" s="5" customFormat="1" ht="20.25" x14ac:dyDescent="0.3">
      <c r="A1060" s="56">
        <v>1000054546</v>
      </c>
      <c r="B1060" s="36">
        <v>57361</v>
      </c>
      <c r="C1060" s="46" t="s">
        <v>1578</v>
      </c>
      <c r="D1060" s="57">
        <v>44428</v>
      </c>
      <c r="E1060" s="46">
        <v>234101</v>
      </c>
      <c r="F1060" s="38" t="s">
        <v>1571</v>
      </c>
      <c r="G1060" s="39" t="s">
        <v>315</v>
      </c>
      <c r="H1060" s="55">
        <v>105000</v>
      </c>
    </row>
    <row r="1061" spans="1:8" s="5" customFormat="1" ht="20.25" x14ac:dyDescent="0.3">
      <c r="A1061" s="56">
        <v>1000054670</v>
      </c>
      <c r="B1061" s="36">
        <v>58612</v>
      </c>
      <c r="C1061" s="46" t="s">
        <v>1579</v>
      </c>
      <c r="D1061" s="57">
        <v>44442</v>
      </c>
      <c r="E1061" s="46">
        <v>234101</v>
      </c>
      <c r="F1061" s="38" t="s">
        <v>1571</v>
      </c>
      <c r="G1061" s="39" t="s">
        <v>315</v>
      </c>
      <c r="H1061" s="55">
        <v>81000</v>
      </c>
    </row>
    <row r="1062" spans="1:8" s="5" customFormat="1" ht="20.25" x14ac:dyDescent="0.3">
      <c r="A1062" s="56">
        <v>1000054626</v>
      </c>
      <c r="B1062" s="36">
        <v>58011</v>
      </c>
      <c r="C1062" s="46" t="s">
        <v>1580</v>
      </c>
      <c r="D1062" s="57">
        <v>44434</v>
      </c>
      <c r="E1062" s="46">
        <v>239301</v>
      </c>
      <c r="F1062" s="38" t="s">
        <v>1571</v>
      </c>
      <c r="G1062" s="39" t="s">
        <v>315</v>
      </c>
      <c r="H1062" s="55">
        <v>90282.55</v>
      </c>
    </row>
    <row r="1063" spans="1:8" s="5" customFormat="1" ht="20.25" x14ac:dyDescent="0.3">
      <c r="A1063" s="56">
        <v>1000054672</v>
      </c>
      <c r="B1063" s="36">
        <v>58499</v>
      </c>
      <c r="C1063" s="46" t="s">
        <v>1581</v>
      </c>
      <c r="D1063" s="57">
        <v>44441</v>
      </c>
      <c r="E1063" s="46">
        <v>234101</v>
      </c>
      <c r="F1063" s="38" t="s">
        <v>1571</v>
      </c>
      <c r="G1063" s="39" t="s">
        <v>315</v>
      </c>
      <c r="H1063" s="55">
        <v>61750</v>
      </c>
    </row>
    <row r="1064" spans="1:8" s="5" customFormat="1" ht="20.25" x14ac:dyDescent="0.3">
      <c r="A1064" s="56">
        <v>1000054671</v>
      </c>
      <c r="B1064" s="36">
        <v>59134</v>
      </c>
      <c r="C1064" s="46" t="s">
        <v>1582</v>
      </c>
      <c r="D1064" s="57">
        <v>44448</v>
      </c>
      <c r="E1064" s="46">
        <v>239301</v>
      </c>
      <c r="F1064" s="38" t="s">
        <v>1571</v>
      </c>
      <c r="G1064" s="39" t="s">
        <v>315</v>
      </c>
      <c r="H1064" s="55">
        <v>126978.74</v>
      </c>
    </row>
    <row r="1065" spans="1:8" s="5" customFormat="1" ht="20.25" x14ac:dyDescent="0.3">
      <c r="A1065" s="56">
        <v>1000054673</v>
      </c>
      <c r="B1065" s="36">
        <v>59925</v>
      </c>
      <c r="C1065" s="46" t="s">
        <v>1583</v>
      </c>
      <c r="D1065" s="57">
        <v>44448</v>
      </c>
      <c r="E1065" s="46">
        <v>239301</v>
      </c>
      <c r="F1065" s="38" t="s">
        <v>1571</v>
      </c>
      <c r="G1065" s="39" t="s">
        <v>315</v>
      </c>
      <c r="H1065" s="55">
        <v>63248</v>
      </c>
    </row>
    <row r="1066" spans="1:8" s="5" customFormat="1" ht="20.25" x14ac:dyDescent="0.3">
      <c r="A1066" s="56">
        <v>1000054427</v>
      </c>
      <c r="B1066" s="36">
        <v>55935</v>
      </c>
      <c r="C1066" s="46" t="s">
        <v>1584</v>
      </c>
      <c r="D1066" s="57">
        <v>44413</v>
      </c>
      <c r="E1066" s="46">
        <v>239301</v>
      </c>
      <c r="F1066" s="38" t="s">
        <v>1571</v>
      </c>
      <c r="G1066" s="39" t="s">
        <v>315</v>
      </c>
      <c r="H1066" s="55">
        <v>68122.84</v>
      </c>
    </row>
    <row r="1067" spans="1:8" s="5" customFormat="1" ht="20.25" x14ac:dyDescent="0.3">
      <c r="A1067" s="56">
        <v>1000054675</v>
      </c>
      <c r="B1067" s="36">
        <v>59253</v>
      </c>
      <c r="C1067" s="46" t="s">
        <v>1585</v>
      </c>
      <c r="D1067" s="57">
        <v>44449</v>
      </c>
      <c r="E1067" s="46">
        <v>234101</v>
      </c>
      <c r="F1067" s="38" t="s">
        <v>1571</v>
      </c>
      <c r="G1067" s="39" t="s">
        <v>315</v>
      </c>
      <c r="H1067" s="55">
        <v>78000</v>
      </c>
    </row>
    <row r="1068" spans="1:8" s="5" customFormat="1" ht="20.25" x14ac:dyDescent="0.3">
      <c r="A1068" s="56">
        <v>1000054764</v>
      </c>
      <c r="B1068" s="36">
        <v>59190</v>
      </c>
      <c r="C1068" s="46" t="s">
        <v>1586</v>
      </c>
      <c r="D1068" s="57">
        <v>44449</v>
      </c>
      <c r="E1068" s="46">
        <v>239301</v>
      </c>
      <c r="F1068" s="38" t="s">
        <v>1571</v>
      </c>
      <c r="G1068" s="39" t="s">
        <v>315</v>
      </c>
      <c r="H1068" s="55">
        <v>24696.959999999999</v>
      </c>
    </row>
    <row r="1069" spans="1:8" s="5" customFormat="1" ht="20.25" x14ac:dyDescent="0.3">
      <c r="A1069" s="56"/>
      <c r="B1069" s="36"/>
      <c r="C1069" s="46"/>
      <c r="D1069" s="57"/>
      <c r="E1069" s="46"/>
      <c r="F1069" s="58"/>
      <c r="G1069" s="96" t="s">
        <v>925</v>
      </c>
      <c r="H1069" s="97">
        <f>SUM(H1059:H1068)</f>
        <v>815219.09</v>
      </c>
    </row>
    <row r="1070" spans="1:8" s="5" customFormat="1" ht="20.25" x14ac:dyDescent="0.3">
      <c r="A1070" s="56">
        <v>1000055012</v>
      </c>
      <c r="B1070" s="36">
        <v>62359</v>
      </c>
      <c r="C1070" s="46" t="s">
        <v>1587</v>
      </c>
      <c r="D1070" s="57">
        <v>44483</v>
      </c>
      <c r="E1070" s="46">
        <v>239301</v>
      </c>
      <c r="F1070" s="38" t="s">
        <v>1571</v>
      </c>
      <c r="G1070" s="39" t="s">
        <v>315</v>
      </c>
      <c r="H1070" s="55">
        <v>106600</v>
      </c>
    </row>
    <row r="1071" spans="1:8" s="5" customFormat="1" ht="20.25" x14ac:dyDescent="0.3">
      <c r="A1071" s="56">
        <v>1000055066</v>
      </c>
      <c r="B1071" s="36">
        <v>62499</v>
      </c>
      <c r="C1071" s="46" t="s">
        <v>1588</v>
      </c>
      <c r="D1071" s="57">
        <v>44483</v>
      </c>
      <c r="E1071" s="46">
        <v>239301</v>
      </c>
      <c r="F1071" s="38" t="s">
        <v>1571</v>
      </c>
      <c r="G1071" s="39" t="s">
        <v>315</v>
      </c>
      <c r="H1071" s="55">
        <v>127939.18</v>
      </c>
    </row>
    <row r="1072" spans="1:8" s="5" customFormat="1" ht="20.25" x14ac:dyDescent="0.3">
      <c r="A1072" s="56">
        <v>1000055097</v>
      </c>
      <c r="B1072" s="36">
        <v>62937</v>
      </c>
      <c r="C1072" s="46" t="s">
        <v>1589</v>
      </c>
      <c r="D1072" s="57">
        <v>44489</v>
      </c>
      <c r="E1072" s="46">
        <v>234101</v>
      </c>
      <c r="F1072" s="38" t="s">
        <v>1571</v>
      </c>
      <c r="G1072" s="39" t="s">
        <v>315</v>
      </c>
      <c r="H1072" s="55">
        <v>75325</v>
      </c>
    </row>
    <row r="1073" spans="1:8" s="5" customFormat="1" ht="20.25" x14ac:dyDescent="0.3">
      <c r="A1073" s="56">
        <v>1000055114</v>
      </c>
      <c r="B1073" s="36">
        <v>63041</v>
      </c>
      <c r="C1073" s="46" t="s">
        <v>1590</v>
      </c>
      <c r="D1073" s="57">
        <v>44489</v>
      </c>
      <c r="E1073" s="46">
        <v>239301</v>
      </c>
      <c r="F1073" s="38" t="s">
        <v>1571</v>
      </c>
      <c r="G1073" s="39" t="s">
        <v>315</v>
      </c>
      <c r="H1073" s="55">
        <v>62140</v>
      </c>
    </row>
    <row r="1074" spans="1:8" s="5" customFormat="1" ht="20.25" x14ac:dyDescent="0.3">
      <c r="A1074" s="56">
        <v>1000055116</v>
      </c>
      <c r="B1074" s="36">
        <v>63067</v>
      </c>
      <c r="C1074" s="46" t="s">
        <v>1591</v>
      </c>
      <c r="D1074" s="57">
        <v>44489</v>
      </c>
      <c r="E1074" s="46">
        <v>239301</v>
      </c>
      <c r="F1074" s="38" t="s">
        <v>1571</v>
      </c>
      <c r="G1074" s="39" t="s">
        <v>315</v>
      </c>
      <c r="H1074" s="55">
        <v>106850.68</v>
      </c>
    </row>
    <row r="1075" spans="1:8" s="5" customFormat="1" ht="20.25" x14ac:dyDescent="0.3">
      <c r="A1075" s="56">
        <v>1000055115</v>
      </c>
      <c r="B1075" s="36">
        <v>63038</v>
      </c>
      <c r="C1075" s="46" t="s">
        <v>1592</v>
      </c>
      <c r="D1075" s="57">
        <v>44489</v>
      </c>
      <c r="E1075" s="46">
        <v>239301</v>
      </c>
      <c r="F1075" s="38" t="s">
        <v>1571</v>
      </c>
      <c r="G1075" s="39" t="s">
        <v>315</v>
      </c>
      <c r="H1075" s="55">
        <v>119091.7</v>
      </c>
    </row>
    <row r="1076" spans="1:8" s="5" customFormat="1" ht="20.25" x14ac:dyDescent="0.3">
      <c r="A1076" s="56"/>
      <c r="B1076" s="36"/>
      <c r="C1076" s="46"/>
      <c r="D1076" s="57"/>
      <c r="E1076" s="46"/>
      <c r="F1076" s="38"/>
      <c r="G1076" s="96" t="s">
        <v>928</v>
      </c>
      <c r="H1076" s="97">
        <f>SUM(H1070:H1075)</f>
        <v>597946.55999999994</v>
      </c>
    </row>
    <row r="1077" spans="1:8" s="5" customFormat="1" ht="20.25" x14ac:dyDescent="0.3">
      <c r="A1077" s="56">
        <v>1000055148</v>
      </c>
      <c r="B1077" s="36">
        <v>63799</v>
      </c>
      <c r="C1077" s="46" t="s">
        <v>1593</v>
      </c>
      <c r="D1077" s="57">
        <v>44497</v>
      </c>
      <c r="E1077" s="46">
        <v>239301</v>
      </c>
      <c r="F1077" s="38" t="s">
        <v>1571</v>
      </c>
      <c r="G1077" s="39" t="s">
        <v>315</v>
      </c>
      <c r="H1077" s="41">
        <v>66372.38</v>
      </c>
    </row>
    <row r="1078" spans="1:8" ht="20.25" x14ac:dyDescent="0.3">
      <c r="A1078" s="56">
        <v>1000055149</v>
      </c>
      <c r="B1078" s="36">
        <v>63800</v>
      </c>
      <c r="C1078" s="46" t="s">
        <v>1594</v>
      </c>
      <c r="D1078" s="57">
        <v>44497</v>
      </c>
      <c r="E1078" s="46">
        <v>239301</v>
      </c>
      <c r="F1078" s="38" t="s">
        <v>1571</v>
      </c>
      <c r="G1078" s="39" t="s">
        <v>315</v>
      </c>
      <c r="H1078" s="41">
        <v>86058.15</v>
      </c>
    </row>
    <row r="1079" spans="1:8" s="5" customFormat="1" ht="20.25" x14ac:dyDescent="0.3">
      <c r="A1079" s="56">
        <v>1000055291</v>
      </c>
      <c r="B1079" s="36">
        <v>65341</v>
      </c>
      <c r="C1079" s="46" t="s">
        <v>1595</v>
      </c>
      <c r="D1079" s="57">
        <v>44513</v>
      </c>
      <c r="E1079" s="46">
        <v>239301</v>
      </c>
      <c r="F1079" s="38" t="s">
        <v>1571</v>
      </c>
      <c r="G1079" s="39" t="s">
        <v>315</v>
      </c>
      <c r="H1079" s="41">
        <v>110711.2</v>
      </c>
    </row>
    <row r="1080" spans="1:8" ht="20.25" x14ac:dyDescent="0.3">
      <c r="A1080" s="56">
        <v>1000055222</v>
      </c>
      <c r="B1080" s="36">
        <v>64530</v>
      </c>
      <c r="C1080" s="46" t="s">
        <v>1596</v>
      </c>
      <c r="D1080" s="57">
        <v>44505</v>
      </c>
      <c r="E1080" s="46">
        <v>239301</v>
      </c>
      <c r="F1080" s="38" t="s">
        <v>1571</v>
      </c>
      <c r="G1080" s="39" t="s">
        <v>315</v>
      </c>
      <c r="H1080" s="41">
        <v>129038.1</v>
      </c>
    </row>
    <row r="1081" spans="1:8" ht="20.25" x14ac:dyDescent="0.3">
      <c r="A1081" s="56">
        <v>1000055228</v>
      </c>
      <c r="B1081" s="36">
        <v>64656</v>
      </c>
      <c r="C1081" s="46" t="s">
        <v>1597</v>
      </c>
      <c r="D1081" s="57">
        <v>44506</v>
      </c>
      <c r="E1081" s="46">
        <v>234101</v>
      </c>
      <c r="F1081" s="38" t="s">
        <v>1571</v>
      </c>
      <c r="G1081" s="39" t="s">
        <v>315</v>
      </c>
      <c r="H1081" s="41">
        <v>27300</v>
      </c>
    </row>
    <row r="1082" spans="1:8" s="5" customFormat="1" ht="20.25" x14ac:dyDescent="0.3">
      <c r="A1082" s="56">
        <v>1000055269</v>
      </c>
      <c r="B1082" s="36">
        <v>65081</v>
      </c>
      <c r="C1082" s="46" t="s">
        <v>1598</v>
      </c>
      <c r="D1082" s="57">
        <v>44511</v>
      </c>
      <c r="E1082" s="46">
        <v>234101</v>
      </c>
      <c r="F1082" s="38" t="s">
        <v>1571</v>
      </c>
      <c r="G1082" s="39" t="s">
        <v>315</v>
      </c>
      <c r="H1082" s="41">
        <v>76900</v>
      </c>
    </row>
    <row r="1083" spans="1:8" s="5" customFormat="1" ht="20.25" x14ac:dyDescent="0.3">
      <c r="A1083" s="56">
        <v>1000055348</v>
      </c>
      <c r="B1083" s="36">
        <v>65884</v>
      </c>
      <c r="C1083" s="46" t="s">
        <v>1599</v>
      </c>
      <c r="D1083" s="57">
        <v>44518</v>
      </c>
      <c r="E1083" s="46">
        <v>234101</v>
      </c>
      <c r="F1083" s="38" t="s">
        <v>1571</v>
      </c>
      <c r="G1083" s="39" t="s">
        <v>315</v>
      </c>
      <c r="H1083" s="41">
        <v>109788.94</v>
      </c>
    </row>
    <row r="1084" spans="1:8" s="5" customFormat="1" ht="20.25" x14ac:dyDescent="0.3">
      <c r="A1084" s="56">
        <v>1000055350</v>
      </c>
      <c r="B1084" s="36">
        <v>65876</v>
      </c>
      <c r="C1084" s="46" t="s">
        <v>1600</v>
      </c>
      <c r="D1084" s="57">
        <v>44518</v>
      </c>
      <c r="E1084" s="46">
        <v>239301</v>
      </c>
      <c r="F1084" s="38" t="s">
        <v>1571</v>
      </c>
      <c r="G1084" s="39" t="s">
        <v>315</v>
      </c>
      <c r="H1084" s="41">
        <v>116818.33</v>
      </c>
    </row>
    <row r="1085" spans="1:8" s="5" customFormat="1" ht="20.25" x14ac:dyDescent="0.3">
      <c r="A1085" s="56">
        <v>1000055334</v>
      </c>
      <c r="B1085" s="36">
        <v>66057</v>
      </c>
      <c r="C1085" s="46" t="s">
        <v>1601</v>
      </c>
      <c r="D1085" s="57">
        <v>44522</v>
      </c>
      <c r="E1085" s="46">
        <v>234101</v>
      </c>
      <c r="F1085" s="38" t="s">
        <v>1571</v>
      </c>
      <c r="G1085" s="39" t="s">
        <v>315</v>
      </c>
      <c r="H1085" s="41">
        <v>106350</v>
      </c>
    </row>
    <row r="1086" spans="1:8" s="5" customFormat="1" ht="20.25" x14ac:dyDescent="0.3">
      <c r="A1086" s="56">
        <v>1000055377</v>
      </c>
      <c r="B1086" s="36">
        <v>66174</v>
      </c>
      <c r="C1086" s="46" t="s">
        <v>1602</v>
      </c>
      <c r="D1086" s="57">
        <v>44523</v>
      </c>
      <c r="E1086" s="46">
        <v>234101</v>
      </c>
      <c r="F1086" s="38" t="s">
        <v>1571</v>
      </c>
      <c r="G1086" s="39" t="s">
        <v>315</v>
      </c>
      <c r="H1086" s="41">
        <v>96000</v>
      </c>
    </row>
    <row r="1087" spans="1:8" s="5" customFormat="1" ht="20.25" x14ac:dyDescent="0.3">
      <c r="A1087" s="56"/>
      <c r="B1087" s="36"/>
      <c r="C1087" s="46"/>
      <c r="D1087" s="57"/>
      <c r="E1087" s="46"/>
      <c r="F1087" s="58"/>
      <c r="G1087" s="96" t="s">
        <v>931</v>
      </c>
      <c r="H1087" s="97">
        <f>SUM(H1077:H1086)</f>
        <v>925337.1</v>
      </c>
    </row>
    <row r="1088" spans="1:8" s="5" customFormat="1" ht="20.25" x14ac:dyDescent="0.3">
      <c r="A1088" s="56">
        <v>1000055388</v>
      </c>
      <c r="B1088" s="36">
        <v>66546</v>
      </c>
      <c r="C1088" s="46" t="s">
        <v>1603</v>
      </c>
      <c r="D1088" s="57">
        <v>44526</v>
      </c>
      <c r="E1088" s="46">
        <v>234101</v>
      </c>
      <c r="F1088" s="38" t="s">
        <v>1571</v>
      </c>
      <c r="G1088" s="39" t="s">
        <v>315</v>
      </c>
      <c r="H1088" s="41">
        <v>128000</v>
      </c>
    </row>
    <row r="1089" spans="1:8" s="5" customFormat="1" ht="20.25" x14ac:dyDescent="0.3">
      <c r="A1089" s="56">
        <v>1000055389</v>
      </c>
      <c r="B1089" s="36">
        <v>66556</v>
      </c>
      <c r="C1089" s="46" t="s">
        <v>1604</v>
      </c>
      <c r="D1089" s="57">
        <v>44526</v>
      </c>
      <c r="E1089" s="46">
        <v>234101</v>
      </c>
      <c r="F1089" s="38" t="s">
        <v>1571</v>
      </c>
      <c r="G1089" s="39" t="s">
        <v>315</v>
      </c>
      <c r="H1089" s="41">
        <v>97900</v>
      </c>
    </row>
    <row r="1090" spans="1:8" s="5" customFormat="1" ht="20.25" x14ac:dyDescent="0.3">
      <c r="A1090" s="56">
        <v>1000055476</v>
      </c>
      <c r="B1090" s="36">
        <v>67226</v>
      </c>
      <c r="C1090" s="46" t="s">
        <v>1605</v>
      </c>
      <c r="D1090" s="57">
        <v>44533</v>
      </c>
      <c r="E1090" s="46">
        <v>239101</v>
      </c>
      <c r="F1090" s="38" t="s">
        <v>1571</v>
      </c>
      <c r="G1090" s="39" t="s">
        <v>315</v>
      </c>
      <c r="H1090" s="41">
        <v>11884.2</v>
      </c>
    </row>
    <row r="1091" spans="1:8" s="5" customFormat="1" ht="20.25" x14ac:dyDescent="0.3">
      <c r="A1091" s="56">
        <v>1000055604</v>
      </c>
      <c r="B1091" s="36">
        <v>68466</v>
      </c>
      <c r="C1091" s="46" t="s">
        <v>1606</v>
      </c>
      <c r="D1091" s="57">
        <v>44547</v>
      </c>
      <c r="E1091" s="46">
        <v>239101</v>
      </c>
      <c r="F1091" s="38" t="s">
        <v>1571</v>
      </c>
      <c r="G1091" s="39" t="s">
        <v>315</v>
      </c>
      <c r="H1091" s="41">
        <v>34141.47</v>
      </c>
    </row>
    <row r="1092" spans="1:8" s="5" customFormat="1" ht="20.25" x14ac:dyDescent="0.3">
      <c r="A1092" s="56"/>
      <c r="B1092" s="36"/>
      <c r="C1092" s="46"/>
      <c r="D1092" s="57"/>
      <c r="E1092" s="46"/>
      <c r="F1092" s="58"/>
      <c r="G1092" s="96" t="s">
        <v>996</v>
      </c>
      <c r="H1092" s="97">
        <f>SUM(H1088:H1091)</f>
        <v>271925.67000000004</v>
      </c>
    </row>
    <row r="1093" spans="1:8" s="5" customFormat="1" ht="20.25" x14ac:dyDescent="0.3">
      <c r="A1093" s="56">
        <v>1000056142</v>
      </c>
      <c r="B1093" s="36">
        <v>73998</v>
      </c>
      <c r="C1093" s="46" t="s">
        <v>1607</v>
      </c>
      <c r="D1093" s="57">
        <v>44623</v>
      </c>
      <c r="E1093" s="46">
        <v>239301</v>
      </c>
      <c r="F1093" s="38" t="s">
        <v>1571</v>
      </c>
      <c r="G1093" s="39" t="s">
        <v>315</v>
      </c>
      <c r="H1093" s="41">
        <v>25003.88</v>
      </c>
    </row>
    <row r="1094" spans="1:8" s="5" customFormat="1" ht="20.25" x14ac:dyDescent="0.3">
      <c r="A1094" s="56">
        <v>1000056137</v>
      </c>
      <c r="B1094" s="36">
        <v>74000</v>
      </c>
      <c r="C1094" s="46" t="s">
        <v>1608</v>
      </c>
      <c r="D1094" s="57">
        <v>44623</v>
      </c>
      <c r="E1094" s="46">
        <v>239301</v>
      </c>
      <c r="F1094" s="38" t="s">
        <v>1571</v>
      </c>
      <c r="G1094" s="39" t="s">
        <v>315</v>
      </c>
      <c r="H1094" s="41">
        <v>97689.48</v>
      </c>
    </row>
    <row r="1095" spans="1:8" s="9" customFormat="1" ht="20.25" x14ac:dyDescent="0.3">
      <c r="A1095" s="56">
        <v>1000056141</v>
      </c>
      <c r="B1095" s="36">
        <v>74006</v>
      </c>
      <c r="C1095" s="46" t="s">
        <v>1609</v>
      </c>
      <c r="D1095" s="57">
        <v>44623</v>
      </c>
      <c r="E1095" s="46">
        <v>239301</v>
      </c>
      <c r="F1095" s="38" t="s">
        <v>1571</v>
      </c>
      <c r="G1095" s="39" t="s">
        <v>315</v>
      </c>
      <c r="H1095" s="41">
        <v>10920</v>
      </c>
    </row>
    <row r="1096" spans="1:8" s="5" customFormat="1" ht="20.25" x14ac:dyDescent="0.3">
      <c r="A1096" s="56"/>
      <c r="B1096" s="36"/>
      <c r="C1096" s="46"/>
      <c r="D1096" s="57"/>
      <c r="E1096" s="46"/>
      <c r="F1096" s="58"/>
      <c r="G1096" s="96" t="s">
        <v>940</v>
      </c>
      <c r="H1096" s="97">
        <f>SUM(H1093:H1095)</f>
        <v>133613.35999999999</v>
      </c>
    </row>
    <row r="1097" spans="1:8" s="5" customFormat="1" ht="20.25" x14ac:dyDescent="0.3">
      <c r="A1097" s="56">
        <v>1000056456</v>
      </c>
      <c r="B1097" s="36">
        <v>77508</v>
      </c>
      <c r="C1097" s="46" t="s">
        <v>1610</v>
      </c>
      <c r="D1097" s="57">
        <v>44663</v>
      </c>
      <c r="E1097" s="46">
        <v>239301</v>
      </c>
      <c r="F1097" s="38" t="s">
        <v>1571</v>
      </c>
      <c r="G1097" s="39" t="s">
        <v>315</v>
      </c>
      <c r="H1097" s="41">
        <v>84500</v>
      </c>
    </row>
    <row r="1098" spans="1:8" s="5" customFormat="1" ht="20.25" x14ac:dyDescent="0.3">
      <c r="A1098" s="56">
        <v>1000056441</v>
      </c>
      <c r="B1098" s="36">
        <v>77459</v>
      </c>
      <c r="C1098" s="46" t="s">
        <v>1611</v>
      </c>
      <c r="D1098" s="57">
        <v>44663</v>
      </c>
      <c r="E1098" s="46">
        <v>234101</v>
      </c>
      <c r="F1098" s="38" t="s">
        <v>1571</v>
      </c>
      <c r="G1098" s="39" t="s">
        <v>315</v>
      </c>
      <c r="H1098" s="41">
        <v>84500</v>
      </c>
    </row>
    <row r="1099" spans="1:8" s="5" customFormat="1" ht="20.25" x14ac:dyDescent="0.3">
      <c r="A1099" s="56"/>
      <c r="B1099" s="36"/>
      <c r="C1099" s="46"/>
      <c r="D1099" s="57"/>
      <c r="E1099" s="46"/>
      <c r="F1099" s="58"/>
      <c r="G1099" s="96" t="s">
        <v>1039</v>
      </c>
      <c r="H1099" s="97">
        <f>SUM(H1097:H1098)</f>
        <v>169000</v>
      </c>
    </row>
    <row r="1100" spans="1:8" s="5" customFormat="1" ht="20.25" x14ac:dyDescent="0.3">
      <c r="A1100" s="56">
        <v>1000056636</v>
      </c>
      <c r="B1100" s="36">
        <v>79618</v>
      </c>
      <c r="C1100" s="46" t="s">
        <v>1612</v>
      </c>
      <c r="D1100" s="57">
        <v>44691</v>
      </c>
      <c r="E1100" s="46">
        <v>234101</v>
      </c>
      <c r="F1100" s="38" t="s">
        <v>1571</v>
      </c>
      <c r="G1100" s="39" t="s">
        <v>315</v>
      </c>
      <c r="H1100" s="41">
        <v>18200</v>
      </c>
    </row>
    <row r="1101" spans="1:8" s="5" customFormat="1" ht="20.25" x14ac:dyDescent="0.3">
      <c r="A1101" s="56"/>
      <c r="B1101" s="36"/>
      <c r="C1101" s="46"/>
      <c r="D1101" s="57"/>
      <c r="E1101" s="46"/>
      <c r="F1101" s="58"/>
      <c r="G1101" s="96" t="s">
        <v>960</v>
      </c>
      <c r="H1101" s="97">
        <f>SUM(H1100)</f>
        <v>18200</v>
      </c>
    </row>
    <row r="1102" spans="1:8" s="5" customFormat="1" ht="20.25" x14ac:dyDescent="0.3">
      <c r="A1102" s="35"/>
      <c r="B1102" s="36"/>
      <c r="C1102" s="36"/>
      <c r="D1102" s="37"/>
      <c r="E1102" s="36"/>
      <c r="F1102" s="38"/>
      <c r="G1102" s="45" t="s">
        <v>1613</v>
      </c>
      <c r="H1102" s="43">
        <f>SUM(H1101,H1099,H1096,H1092,H1087,H1076,H1069,H1058)</f>
        <v>3523459</v>
      </c>
    </row>
    <row r="1103" spans="1:8" s="5" customFormat="1" ht="20.25" x14ac:dyDescent="0.3">
      <c r="A1103" s="35">
        <v>1000057048</v>
      </c>
      <c r="B1103" s="36">
        <v>3981</v>
      </c>
      <c r="C1103" s="36" t="s">
        <v>1614</v>
      </c>
      <c r="D1103" s="37">
        <v>44750</v>
      </c>
      <c r="E1103" s="36">
        <v>234101</v>
      </c>
      <c r="F1103" s="38">
        <v>130142254</v>
      </c>
      <c r="G1103" s="48" t="s">
        <v>343</v>
      </c>
      <c r="H1103" s="41">
        <v>12000</v>
      </c>
    </row>
    <row r="1104" spans="1:8" s="5" customFormat="1" ht="20.25" x14ac:dyDescent="0.3">
      <c r="A1104" s="35"/>
      <c r="B1104" s="36"/>
      <c r="C1104" s="36"/>
      <c r="D1104" s="37"/>
      <c r="E1104" s="36"/>
      <c r="F1104" s="38"/>
      <c r="G1104" s="96" t="s">
        <v>860</v>
      </c>
      <c r="H1104" s="97">
        <f>SUM(H1103:H1103)</f>
        <v>12000</v>
      </c>
    </row>
    <row r="1105" spans="1:8" s="5" customFormat="1" ht="20.25" x14ac:dyDescent="0.3">
      <c r="A1105" s="35"/>
      <c r="B1105" s="36"/>
      <c r="C1105" s="36"/>
      <c r="D1105" s="37"/>
      <c r="E1105" s="36"/>
      <c r="F1105" s="38"/>
      <c r="G1105" s="45" t="s">
        <v>1615</v>
      </c>
      <c r="H1105" s="43">
        <f>SUM(H1104)</f>
        <v>12000</v>
      </c>
    </row>
    <row r="1106" spans="1:8" s="5" customFormat="1" ht="20.25" x14ac:dyDescent="0.3">
      <c r="A1106" s="35">
        <v>1000055534</v>
      </c>
      <c r="B1106" s="36">
        <v>141</v>
      </c>
      <c r="C1106" s="36" t="s">
        <v>1068</v>
      </c>
      <c r="D1106" s="37">
        <v>44546</v>
      </c>
      <c r="E1106" s="36">
        <v>237202</v>
      </c>
      <c r="F1106" s="38">
        <v>101023864</v>
      </c>
      <c r="G1106" s="48" t="s">
        <v>345</v>
      </c>
      <c r="H1106" s="41">
        <v>130750.2</v>
      </c>
    </row>
    <row r="1107" spans="1:8" s="5" customFormat="1" ht="20.25" x14ac:dyDescent="0.3">
      <c r="A1107" s="35">
        <v>1000055633</v>
      </c>
      <c r="B1107" s="36">
        <v>140</v>
      </c>
      <c r="C1107" s="66" t="s">
        <v>908</v>
      </c>
      <c r="D1107" s="37">
        <v>44546</v>
      </c>
      <c r="E1107" s="36">
        <v>237203</v>
      </c>
      <c r="F1107" s="38">
        <v>101023864</v>
      </c>
      <c r="G1107" s="48" t="s">
        <v>345</v>
      </c>
      <c r="H1107" s="41">
        <v>63517.2</v>
      </c>
    </row>
    <row r="1108" spans="1:8" s="5" customFormat="1" ht="21" x14ac:dyDescent="0.35">
      <c r="A1108" s="35"/>
      <c r="B1108" s="36"/>
      <c r="C1108" s="65"/>
      <c r="D1108" s="37"/>
      <c r="E1108" s="36"/>
      <c r="F1108" s="38"/>
      <c r="G1108" s="96" t="s">
        <v>996</v>
      </c>
      <c r="H1108" s="97">
        <f>SUM(H1106:H1107)</f>
        <v>194267.4</v>
      </c>
    </row>
    <row r="1109" spans="1:8" s="5" customFormat="1" ht="20.25" x14ac:dyDescent="0.3">
      <c r="A1109" s="35"/>
      <c r="B1109" s="36"/>
      <c r="C1109" s="36"/>
      <c r="D1109" s="37"/>
      <c r="E1109" s="36"/>
      <c r="F1109" s="38"/>
      <c r="G1109" s="45" t="s">
        <v>1616</v>
      </c>
      <c r="H1109" s="43">
        <f>SUM(H1108)</f>
        <v>194267.4</v>
      </c>
    </row>
    <row r="1110" spans="1:8" s="5" customFormat="1" ht="20.25" x14ac:dyDescent="0.3">
      <c r="A1110" s="35">
        <v>1000051298</v>
      </c>
      <c r="B1110" s="36">
        <v>186</v>
      </c>
      <c r="C1110" s="36" t="s">
        <v>1093</v>
      </c>
      <c r="D1110" s="37">
        <v>43958</v>
      </c>
      <c r="E1110" s="36">
        <v>233101</v>
      </c>
      <c r="F1110" s="38">
        <v>131483798</v>
      </c>
      <c r="G1110" s="39" t="s">
        <v>346</v>
      </c>
      <c r="H1110" s="41">
        <v>331000</v>
      </c>
    </row>
    <row r="1111" spans="1:8" s="5" customFormat="1" ht="20.25" x14ac:dyDescent="0.3">
      <c r="A1111" s="35"/>
      <c r="B1111" s="36"/>
      <c r="C1111" s="36"/>
      <c r="D1111" s="37"/>
      <c r="E1111" s="36"/>
      <c r="F1111" s="38"/>
      <c r="G1111" s="96" t="s">
        <v>1489</v>
      </c>
      <c r="H1111" s="97">
        <f>SUM(H1110:H1110)</f>
        <v>331000</v>
      </c>
    </row>
    <row r="1112" spans="1:8" s="5" customFormat="1" ht="20.25" x14ac:dyDescent="0.3">
      <c r="A1112" s="35">
        <v>1000051469</v>
      </c>
      <c r="B1112" s="36">
        <v>189</v>
      </c>
      <c r="C1112" s="36" t="s">
        <v>1095</v>
      </c>
      <c r="D1112" s="37">
        <v>43983</v>
      </c>
      <c r="E1112" s="36">
        <v>233401</v>
      </c>
      <c r="F1112" s="38">
        <v>131483798</v>
      </c>
      <c r="G1112" s="39" t="s">
        <v>346</v>
      </c>
      <c r="H1112" s="41">
        <v>359000</v>
      </c>
    </row>
    <row r="1113" spans="1:8" s="5" customFormat="1" ht="20.25" x14ac:dyDescent="0.3">
      <c r="A1113" s="35"/>
      <c r="B1113" s="36"/>
      <c r="C1113" s="36"/>
      <c r="D1113" s="37"/>
      <c r="E1113" s="36"/>
      <c r="F1113" s="38"/>
      <c r="G1113" s="96" t="s">
        <v>1033</v>
      </c>
      <c r="H1113" s="97">
        <f>SUM(H1112)</f>
        <v>359000</v>
      </c>
    </row>
    <row r="1114" spans="1:8" s="5" customFormat="1" ht="20.25" x14ac:dyDescent="0.3">
      <c r="A1114" s="35">
        <v>1000052055</v>
      </c>
      <c r="B1114" s="36">
        <v>204</v>
      </c>
      <c r="C1114" s="36" t="s">
        <v>1107</v>
      </c>
      <c r="D1114" s="37">
        <v>44076</v>
      </c>
      <c r="E1114" s="36">
        <v>233201</v>
      </c>
      <c r="F1114" s="38">
        <v>131483798</v>
      </c>
      <c r="G1114" s="39" t="s">
        <v>346</v>
      </c>
      <c r="H1114" s="41">
        <v>365000</v>
      </c>
    </row>
    <row r="1115" spans="1:8" s="5" customFormat="1" ht="20.25" x14ac:dyDescent="0.3">
      <c r="A1115" s="35">
        <v>1000052056</v>
      </c>
      <c r="B1115" s="36">
        <v>205</v>
      </c>
      <c r="C1115" s="36" t="s">
        <v>1007</v>
      </c>
      <c r="D1115" s="37">
        <v>44076</v>
      </c>
      <c r="E1115" s="36">
        <v>233201</v>
      </c>
      <c r="F1115" s="38">
        <v>131483798</v>
      </c>
      <c r="G1115" s="39" t="s">
        <v>346</v>
      </c>
      <c r="H1115" s="41">
        <v>78000</v>
      </c>
    </row>
    <row r="1116" spans="1:8" s="5" customFormat="1" ht="20.25" x14ac:dyDescent="0.3">
      <c r="A1116" s="35"/>
      <c r="B1116" s="36"/>
      <c r="C1116" s="36"/>
      <c r="D1116" s="37"/>
      <c r="E1116" s="36"/>
      <c r="F1116" s="38"/>
      <c r="G1116" s="96" t="s">
        <v>1008</v>
      </c>
      <c r="H1116" s="97">
        <f>SUM(H1114:H1115)</f>
        <v>443000</v>
      </c>
    </row>
    <row r="1117" spans="1:8" s="5" customFormat="1" ht="20.25" x14ac:dyDescent="0.3">
      <c r="A1117" s="35">
        <v>1000052214</v>
      </c>
      <c r="B1117" s="36">
        <v>211</v>
      </c>
      <c r="C1117" s="36" t="s">
        <v>1112</v>
      </c>
      <c r="D1117" s="37">
        <v>44092</v>
      </c>
      <c r="E1117" s="36">
        <v>233201</v>
      </c>
      <c r="F1117" s="38">
        <v>131483798</v>
      </c>
      <c r="G1117" s="39" t="s">
        <v>346</v>
      </c>
      <c r="H1117" s="41">
        <v>52000</v>
      </c>
    </row>
    <row r="1118" spans="1:8" s="5" customFormat="1" ht="20.25" x14ac:dyDescent="0.3">
      <c r="A1118" s="35">
        <v>1000052444</v>
      </c>
      <c r="B1118" s="36">
        <v>216</v>
      </c>
      <c r="C1118" s="36" t="s">
        <v>1617</v>
      </c>
      <c r="D1118" s="37">
        <v>44139</v>
      </c>
      <c r="E1118" s="36">
        <v>233201</v>
      </c>
      <c r="F1118" s="38">
        <v>131483798</v>
      </c>
      <c r="G1118" s="39" t="s">
        <v>346</v>
      </c>
      <c r="H1118" s="41">
        <v>92045</v>
      </c>
    </row>
    <row r="1119" spans="1:8" s="5" customFormat="1" ht="20.25" x14ac:dyDescent="0.3">
      <c r="A1119" s="35"/>
      <c r="B1119" s="36"/>
      <c r="C1119" s="36"/>
      <c r="D1119" s="37"/>
      <c r="E1119" s="36"/>
      <c r="F1119" s="38"/>
      <c r="G1119" s="96" t="s">
        <v>1618</v>
      </c>
      <c r="H1119" s="97">
        <f>SUM(H1117:H1118)</f>
        <v>144045</v>
      </c>
    </row>
    <row r="1120" spans="1:8" s="5" customFormat="1" ht="20.25" x14ac:dyDescent="0.3">
      <c r="A1120" s="35">
        <v>1000057493</v>
      </c>
      <c r="B1120" s="36">
        <v>989</v>
      </c>
      <c r="C1120" s="36" t="s">
        <v>1089</v>
      </c>
      <c r="D1120" s="37">
        <v>44830</v>
      </c>
      <c r="E1120" s="36">
        <v>233201</v>
      </c>
      <c r="F1120" s="38">
        <v>131483798</v>
      </c>
      <c r="G1120" s="39" t="s">
        <v>346</v>
      </c>
      <c r="H1120" s="41">
        <v>34102</v>
      </c>
    </row>
    <row r="1121" spans="1:8" s="5" customFormat="1" ht="20.25" x14ac:dyDescent="0.3">
      <c r="A1121" s="35"/>
      <c r="B1121" s="36"/>
      <c r="C1121" s="36"/>
      <c r="D1121" s="37"/>
      <c r="E1121" s="36"/>
      <c r="F1121" s="38"/>
      <c r="G1121" s="96" t="s">
        <v>883</v>
      </c>
      <c r="H1121" s="97">
        <f>SUM(H1120)</f>
        <v>34102</v>
      </c>
    </row>
    <row r="1122" spans="1:8" s="5" customFormat="1" ht="20.25" x14ac:dyDescent="0.3">
      <c r="A1122" s="35"/>
      <c r="B1122" s="36"/>
      <c r="C1122" s="36"/>
      <c r="D1122" s="37"/>
      <c r="E1122" s="36"/>
      <c r="F1122" s="38"/>
      <c r="G1122" s="47" t="s">
        <v>1619</v>
      </c>
      <c r="H1122" s="43">
        <f>SUM(H1119,H1116,H1113,H1111,H1121)</f>
        <v>1311147</v>
      </c>
    </row>
    <row r="1123" spans="1:8" s="5" customFormat="1" ht="20.25" x14ac:dyDescent="0.3">
      <c r="A1123" s="35">
        <v>1000056612</v>
      </c>
      <c r="B1123" s="36">
        <v>327780353</v>
      </c>
      <c r="C1123" s="36" t="s">
        <v>1620</v>
      </c>
      <c r="D1123" s="37">
        <v>44687</v>
      </c>
      <c r="E1123" s="36">
        <v>231101</v>
      </c>
      <c r="F1123" s="38" t="s">
        <v>1621</v>
      </c>
      <c r="G1123" s="48" t="s">
        <v>352</v>
      </c>
      <c r="H1123" s="41">
        <v>116622</v>
      </c>
    </row>
    <row r="1124" spans="1:8" s="5" customFormat="1" ht="20.25" x14ac:dyDescent="0.3">
      <c r="A1124" s="35">
        <v>1000057037</v>
      </c>
      <c r="B1124" s="36">
        <v>328294387</v>
      </c>
      <c r="C1124" s="36" t="s">
        <v>1622</v>
      </c>
      <c r="D1124" s="37">
        <v>44749</v>
      </c>
      <c r="E1124" s="36">
        <v>231101</v>
      </c>
      <c r="F1124" s="38" t="s">
        <v>1621</v>
      </c>
      <c r="G1124" s="48" t="s">
        <v>352</v>
      </c>
      <c r="H1124" s="41">
        <v>116622</v>
      </c>
    </row>
    <row r="1125" spans="1:8" s="5" customFormat="1" ht="20.25" x14ac:dyDescent="0.3">
      <c r="A1125" s="35">
        <v>1000057038</v>
      </c>
      <c r="B1125" s="36">
        <v>328294388</v>
      </c>
      <c r="C1125" s="36" t="s">
        <v>1623</v>
      </c>
      <c r="D1125" s="37">
        <v>44749</v>
      </c>
      <c r="E1125" s="36">
        <v>231101</v>
      </c>
      <c r="F1125" s="38" t="s">
        <v>1621</v>
      </c>
      <c r="G1125" s="48" t="s">
        <v>352</v>
      </c>
      <c r="H1125" s="41">
        <v>86842.91</v>
      </c>
    </row>
    <row r="1126" spans="1:8" s="5" customFormat="1" ht="20.25" x14ac:dyDescent="0.3">
      <c r="A1126" s="67" t="s">
        <v>1624</v>
      </c>
      <c r="B1126" s="36">
        <v>328303812</v>
      </c>
      <c r="C1126" s="36" t="s">
        <v>1625</v>
      </c>
      <c r="D1126" s="37">
        <v>44749</v>
      </c>
      <c r="E1126" s="36">
        <v>231101</v>
      </c>
      <c r="F1126" s="38" t="s">
        <v>1621</v>
      </c>
      <c r="G1126" s="48" t="s">
        <v>352</v>
      </c>
      <c r="H1126" s="41">
        <v>-45942</v>
      </c>
    </row>
    <row r="1127" spans="1:8" s="5" customFormat="1" ht="20.25" x14ac:dyDescent="0.3">
      <c r="A1127" s="35"/>
      <c r="B1127" s="36"/>
      <c r="C1127" s="36"/>
      <c r="D1127" s="37"/>
      <c r="E1127" s="36"/>
      <c r="F1127" s="38"/>
      <c r="G1127" s="96" t="s">
        <v>860</v>
      </c>
      <c r="H1127" s="97">
        <f>SUM(H1123:H1126)</f>
        <v>274144.91000000003</v>
      </c>
    </row>
    <row r="1128" spans="1:8" s="5" customFormat="1" ht="21" customHeight="1" x14ac:dyDescent="0.3">
      <c r="A1128" s="67">
        <v>1000057204</v>
      </c>
      <c r="B1128" s="36">
        <v>328514127</v>
      </c>
      <c r="C1128" s="36" t="s">
        <v>1626</v>
      </c>
      <c r="D1128" s="37">
        <v>44776</v>
      </c>
      <c r="E1128" s="36">
        <v>231101</v>
      </c>
      <c r="F1128" s="38" t="s">
        <v>1621</v>
      </c>
      <c r="G1128" s="48" t="s">
        <v>352</v>
      </c>
      <c r="H1128" s="41">
        <v>116622</v>
      </c>
    </row>
    <row r="1129" spans="1:8" s="5" customFormat="1" ht="21" customHeight="1" x14ac:dyDescent="0.3">
      <c r="A1129" s="67" t="s">
        <v>1624</v>
      </c>
      <c r="B1129" s="36">
        <v>328523927</v>
      </c>
      <c r="C1129" s="36" t="s">
        <v>1627</v>
      </c>
      <c r="D1129" s="37">
        <v>44776</v>
      </c>
      <c r="E1129" s="36">
        <v>231101</v>
      </c>
      <c r="F1129" s="38" t="s">
        <v>1621</v>
      </c>
      <c r="G1129" s="48" t="s">
        <v>352</v>
      </c>
      <c r="H1129" s="41">
        <v>-1413.6</v>
      </c>
    </row>
    <row r="1130" spans="1:8" s="5" customFormat="1" ht="20.25" x14ac:dyDescent="0.3">
      <c r="A1130" s="67">
        <v>1000057207</v>
      </c>
      <c r="B1130" s="36">
        <v>328514128</v>
      </c>
      <c r="C1130" s="36" t="s">
        <v>1628</v>
      </c>
      <c r="D1130" s="37">
        <v>44776</v>
      </c>
      <c r="E1130" s="36">
        <v>231101</v>
      </c>
      <c r="F1130" s="38" t="s">
        <v>1621</v>
      </c>
      <c r="G1130" s="48" t="s">
        <v>352</v>
      </c>
      <c r="H1130" s="41">
        <v>49956.480000000003</v>
      </c>
    </row>
    <row r="1131" spans="1:8" s="5" customFormat="1" ht="20.25" x14ac:dyDescent="0.3">
      <c r="A1131" s="67">
        <v>1000057205</v>
      </c>
      <c r="B1131" s="36">
        <v>328514125</v>
      </c>
      <c r="C1131" s="36" t="s">
        <v>1629</v>
      </c>
      <c r="D1131" s="37">
        <v>44776</v>
      </c>
      <c r="E1131" s="36">
        <v>231101</v>
      </c>
      <c r="F1131" s="38" t="s">
        <v>1621</v>
      </c>
      <c r="G1131" s="48" t="s">
        <v>352</v>
      </c>
      <c r="H1131" s="41">
        <v>8908.7999999999993</v>
      </c>
    </row>
    <row r="1132" spans="1:8" s="5" customFormat="1" ht="20.25" x14ac:dyDescent="0.3">
      <c r="A1132" s="35"/>
      <c r="B1132" s="36"/>
      <c r="C1132" s="36"/>
      <c r="D1132" s="37"/>
      <c r="E1132" s="36"/>
      <c r="F1132" s="38"/>
      <c r="G1132" s="96" t="s">
        <v>872</v>
      </c>
      <c r="H1132" s="97">
        <f>SUM(H1128:H1131)</f>
        <v>174073.68</v>
      </c>
    </row>
    <row r="1133" spans="1:8" s="5" customFormat="1" ht="20.25" x14ac:dyDescent="0.3">
      <c r="A1133" s="35"/>
      <c r="B1133" s="36"/>
      <c r="C1133" s="36"/>
      <c r="D1133" s="37"/>
      <c r="E1133" s="36"/>
      <c r="F1133" s="38"/>
      <c r="G1133" s="47" t="s">
        <v>1630</v>
      </c>
      <c r="H1133" s="43">
        <f>SUM(H1132,H1127)</f>
        <v>448218.59</v>
      </c>
    </row>
    <row r="1134" spans="1:8" s="5" customFormat="1" ht="20.25" x14ac:dyDescent="0.3">
      <c r="A1134" s="35">
        <v>1000051904</v>
      </c>
      <c r="B1134" s="36">
        <v>18</v>
      </c>
      <c r="C1134" s="36" t="s">
        <v>1332</v>
      </c>
      <c r="D1134" s="37">
        <v>44055</v>
      </c>
      <c r="E1134" s="36">
        <v>237205</v>
      </c>
      <c r="F1134" s="38" t="s">
        <v>1631</v>
      </c>
      <c r="G1134" s="39" t="s">
        <v>354</v>
      </c>
      <c r="H1134" s="41">
        <v>88216.8</v>
      </c>
    </row>
    <row r="1135" spans="1:8" s="5" customFormat="1" ht="20.25" x14ac:dyDescent="0.3">
      <c r="A1135" s="35"/>
      <c r="B1135" s="36"/>
      <c r="C1135" s="36"/>
      <c r="D1135" s="37"/>
      <c r="E1135" s="36"/>
      <c r="F1135" s="38"/>
      <c r="G1135" s="96" t="s">
        <v>1258</v>
      </c>
      <c r="H1135" s="97">
        <f>SUM(H1134)</f>
        <v>88216.8</v>
      </c>
    </row>
    <row r="1136" spans="1:8" s="5" customFormat="1" ht="20.25" x14ac:dyDescent="0.3">
      <c r="A1136" s="35"/>
      <c r="B1136" s="36"/>
      <c r="C1136" s="36"/>
      <c r="D1136" s="37"/>
      <c r="E1136" s="36"/>
      <c r="F1136" s="38"/>
      <c r="G1136" s="47" t="s">
        <v>1632</v>
      </c>
      <c r="H1136" s="43">
        <f>SUM(H1135)</f>
        <v>88216.8</v>
      </c>
    </row>
    <row r="1137" spans="1:8" s="5" customFormat="1" ht="20.25" x14ac:dyDescent="0.3">
      <c r="A1137" s="35">
        <v>1000054780</v>
      </c>
      <c r="B1137" s="36">
        <v>2121</v>
      </c>
      <c r="C1137" s="36" t="s">
        <v>1633</v>
      </c>
      <c r="D1137" s="37">
        <v>44459</v>
      </c>
      <c r="E1137" s="36">
        <v>233101</v>
      </c>
      <c r="F1137" s="38" t="s">
        <v>1634</v>
      </c>
      <c r="G1137" s="39" t="s">
        <v>356</v>
      </c>
      <c r="H1137" s="44">
        <v>79199.83</v>
      </c>
    </row>
    <row r="1138" spans="1:8" s="5" customFormat="1" ht="20.25" x14ac:dyDescent="0.3">
      <c r="A1138" s="35">
        <v>1000054774</v>
      </c>
      <c r="B1138" s="36">
        <v>2109</v>
      </c>
      <c r="C1138" s="36" t="s">
        <v>976</v>
      </c>
      <c r="D1138" s="37">
        <v>44448</v>
      </c>
      <c r="E1138" s="36">
        <v>233101</v>
      </c>
      <c r="F1138" s="38" t="s">
        <v>1635</v>
      </c>
      <c r="G1138" s="39" t="s">
        <v>356</v>
      </c>
      <c r="H1138" s="44">
        <v>64900</v>
      </c>
    </row>
    <row r="1139" spans="1:8" ht="20.25" x14ac:dyDescent="0.3">
      <c r="A1139" s="35"/>
      <c r="B1139" s="36"/>
      <c r="C1139" s="36"/>
      <c r="D1139" s="37"/>
      <c r="E1139" s="36"/>
      <c r="F1139" s="38"/>
      <c r="G1139" s="96" t="s">
        <v>925</v>
      </c>
      <c r="H1139" s="98">
        <f>SUM(H1137:H1138)</f>
        <v>144099.83000000002</v>
      </c>
    </row>
    <row r="1140" spans="1:8" ht="20.25" x14ac:dyDescent="0.3">
      <c r="A1140" s="35">
        <v>1000054683</v>
      </c>
      <c r="B1140" s="36">
        <v>2111</v>
      </c>
      <c r="C1140" s="36" t="s">
        <v>1636</v>
      </c>
      <c r="D1140" s="37">
        <v>44449</v>
      </c>
      <c r="E1140" s="36">
        <v>233101</v>
      </c>
      <c r="F1140" s="38" t="s">
        <v>1635</v>
      </c>
      <c r="G1140" s="39" t="s">
        <v>356</v>
      </c>
      <c r="H1140" s="44">
        <v>18691.2</v>
      </c>
    </row>
    <row r="1141" spans="1:8" ht="20.25" x14ac:dyDescent="0.3">
      <c r="A1141" s="35"/>
      <c r="B1141" s="36"/>
      <c r="C1141" s="36"/>
      <c r="D1141" s="37"/>
      <c r="E1141" s="36"/>
      <c r="F1141" s="38"/>
      <c r="G1141" s="96" t="s">
        <v>938</v>
      </c>
      <c r="H1141" s="98">
        <f>SUM(H1140)</f>
        <v>18691.2</v>
      </c>
    </row>
    <row r="1142" spans="1:8" s="5" customFormat="1" ht="20.25" x14ac:dyDescent="0.3">
      <c r="A1142" s="35"/>
      <c r="B1142" s="36"/>
      <c r="C1142" s="36"/>
      <c r="D1142" s="37"/>
      <c r="E1142" s="36"/>
      <c r="F1142" s="38"/>
      <c r="G1142" s="47" t="s">
        <v>1637</v>
      </c>
      <c r="H1142" s="43">
        <f>SUM(H1141,H1139)</f>
        <v>162791.03000000003</v>
      </c>
    </row>
    <row r="1143" spans="1:8" s="5" customFormat="1" ht="20.25" x14ac:dyDescent="0.3">
      <c r="A1143" s="35">
        <v>1000056810</v>
      </c>
      <c r="B1143" s="36">
        <v>40</v>
      </c>
      <c r="C1143" s="36" t="s">
        <v>1638</v>
      </c>
      <c r="D1143" s="37">
        <v>44718</v>
      </c>
      <c r="E1143" s="36">
        <v>239301</v>
      </c>
      <c r="F1143" s="38" t="s">
        <v>1639</v>
      </c>
      <c r="G1143" s="39" t="s">
        <v>359</v>
      </c>
      <c r="H1143" s="44">
        <v>144205</v>
      </c>
    </row>
    <row r="1144" spans="1:8" s="5" customFormat="1" ht="20.25" x14ac:dyDescent="0.3">
      <c r="A1144" s="35">
        <v>1000056827</v>
      </c>
      <c r="B1144" s="36">
        <v>74</v>
      </c>
      <c r="C1144" s="36" t="s">
        <v>981</v>
      </c>
      <c r="D1144" s="37">
        <v>44721</v>
      </c>
      <c r="E1144" s="36">
        <v>239301</v>
      </c>
      <c r="F1144" s="38" t="s">
        <v>1639</v>
      </c>
      <c r="G1144" s="39" t="s">
        <v>359</v>
      </c>
      <c r="H1144" s="44">
        <v>56828.800000000003</v>
      </c>
    </row>
    <row r="1145" spans="1:8" s="5" customFormat="1" ht="20.25" x14ac:dyDescent="0.3">
      <c r="A1145" s="35"/>
      <c r="B1145" s="36"/>
      <c r="C1145" s="36"/>
      <c r="D1145" s="37"/>
      <c r="E1145" s="36"/>
      <c r="F1145" s="38"/>
      <c r="G1145" s="96" t="s">
        <v>916</v>
      </c>
      <c r="H1145" s="98">
        <f>SUM(H1143:H1144)</f>
        <v>201033.8</v>
      </c>
    </row>
    <row r="1146" spans="1:8" s="5" customFormat="1" ht="20.25" x14ac:dyDescent="0.3">
      <c r="A1146" s="35"/>
      <c r="B1146" s="36"/>
      <c r="C1146" s="36"/>
      <c r="D1146" s="37"/>
      <c r="E1146" s="36"/>
      <c r="F1146" s="38"/>
      <c r="G1146" s="47" t="s">
        <v>1640</v>
      </c>
      <c r="H1146" s="43">
        <f>SUM(H1145)</f>
        <v>201033.8</v>
      </c>
    </row>
    <row r="1147" spans="1:8" s="5" customFormat="1" ht="20.25" x14ac:dyDescent="0.3">
      <c r="A1147" s="35">
        <v>1000055622</v>
      </c>
      <c r="B1147" s="36">
        <v>17</v>
      </c>
      <c r="C1147" s="36" t="s">
        <v>1334</v>
      </c>
      <c r="D1147" s="37">
        <v>44547</v>
      </c>
      <c r="E1147" s="36">
        <v>239301</v>
      </c>
      <c r="F1147" s="38" t="s">
        <v>1641</v>
      </c>
      <c r="G1147" s="39" t="s">
        <v>360</v>
      </c>
      <c r="H1147" s="44">
        <v>100165.63</v>
      </c>
    </row>
    <row r="1148" spans="1:8" s="5" customFormat="1" ht="20.25" x14ac:dyDescent="0.3">
      <c r="A1148" s="35">
        <v>1000055667</v>
      </c>
      <c r="B1148" s="36">
        <v>18</v>
      </c>
      <c r="C1148" s="36" t="s">
        <v>1332</v>
      </c>
      <c r="D1148" s="37">
        <v>44553</v>
      </c>
      <c r="E1148" s="36">
        <v>239301</v>
      </c>
      <c r="F1148" s="38" t="s">
        <v>1641</v>
      </c>
      <c r="G1148" s="39" t="s">
        <v>360</v>
      </c>
      <c r="H1148" s="44">
        <v>40335.26</v>
      </c>
    </row>
    <row r="1149" spans="1:8" ht="20.25" x14ac:dyDescent="0.3">
      <c r="A1149" s="35"/>
      <c r="B1149" s="36"/>
      <c r="C1149" s="36"/>
      <c r="D1149" s="37"/>
      <c r="E1149" s="36"/>
      <c r="F1149" s="38"/>
      <c r="G1149" s="96" t="s">
        <v>938</v>
      </c>
      <c r="H1149" s="98">
        <f>SUM(H1147:H1148)</f>
        <v>140500.89000000001</v>
      </c>
    </row>
    <row r="1150" spans="1:8" s="5" customFormat="1" ht="20.25" x14ac:dyDescent="0.3">
      <c r="A1150" s="49">
        <v>1000055891</v>
      </c>
      <c r="B1150" s="36">
        <v>162</v>
      </c>
      <c r="C1150" s="36" t="s">
        <v>1079</v>
      </c>
      <c r="D1150" s="37">
        <v>44589</v>
      </c>
      <c r="E1150" s="36">
        <v>239301</v>
      </c>
      <c r="F1150" s="38" t="s">
        <v>1641</v>
      </c>
      <c r="G1150" s="39" t="s">
        <v>360</v>
      </c>
      <c r="H1150" s="44">
        <v>137145.68</v>
      </c>
    </row>
    <row r="1151" spans="1:8" s="5" customFormat="1" ht="20.25" x14ac:dyDescent="0.3">
      <c r="A1151" s="56">
        <v>1000055917</v>
      </c>
      <c r="B1151" s="36" t="s">
        <v>77</v>
      </c>
      <c r="C1151" s="46"/>
      <c r="D1151" s="57">
        <v>44594</v>
      </c>
      <c r="E1151" s="46">
        <v>239301</v>
      </c>
      <c r="F1151" s="58" t="s">
        <v>1641</v>
      </c>
      <c r="G1151" s="39" t="s">
        <v>360</v>
      </c>
      <c r="H1151" s="68">
        <v>109812.4</v>
      </c>
    </row>
    <row r="1152" spans="1:8" ht="20.25" x14ac:dyDescent="0.3">
      <c r="A1152" s="35">
        <v>1000055963</v>
      </c>
      <c r="B1152" s="36">
        <v>173</v>
      </c>
      <c r="C1152" s="36" t="s">
        <v>1642</v>
      </c>
      <c r="D1152" s="37">
        <v>44600</v>
      </c>
      <c r="E1152" s="36">
        <v>239301</v>
      </c>
      <c r="F1152" s="38" t="s">
        <v>1641</v>
      </c>
      <c r="G1152" s="39" t="s">
        <v>360</v>
      </c>
      <c r="H1152" s="44">
        <v>87979.33</v>
      </c>
    </row>
    <row r="1153" spans="1:8" s="5" customFormat="1" ht="27" customHeight="1" x14ac:dyDescent="0.3">
      <c r="A1153" s="35">
        <v>1000055967</v>
      </c>
      <c r="B1153" s="36">
        <v>176</v>
      </c>
      <c r="C1153" s="36" t="s">
        <v>1643</v>
      </c>
      <c r="D1153" s="37">
        <v>44606</v>
      </c>
      <c r="E1153" s="36">
        <v>239301</v>
      </c>
      <c r="F1153" s="38" t="s">
        <v>1641</v>
      </c>
      <c r="G1153" s="39" t="s">
        <v>360</v>
      </c>
      <c r="H1153" s="44">
        <v>58834.27</v>
      </c>
    </row>
    <row r="1154" spans="1:8" s="5" customFormat="1" ht="20.25" x14ac:dyDescent="0.3">
      <c r="A1154" s="35">
        <v>1000056045</v>
      </c>
      <c r="B1154" s="36">
        <v>179</v>
      </c>
      <c r="C1154" s="36" t="s">
        <v>1088</v>
      </c>
      <c r="D1154" s="37">
        <v>44610</v>
      </c>
      <c r="E1154" s="36">
        <v>239301</v>
      </c>
      <c r="F1154" s="38" t="s">
        <v>1641</v>
      </c>
      <c r="G1154" s="39" t="s">
        <v>360</v>
      </c>
      <c r="H1154" s="44">
        <v>68572.84</v>
      </c>
    </row>
    <row r="1155" spans="1:8" s="5" customFormat="1" ht="20.25" x14ac:dyDescent="0.3">
      <c r="A1155" s="35">
        <v>1000056032</v>
      </c>
      <c r="B1155" s="36">
        <v>178</v>
      </c>
      <c r="C1155" s="36" t="s">
        <v>1087</v>
      </c>
      <c r="D1155" s="37">
        <v>44610</v>
      </c>
      <c r="E1155" s="36">
        <v>239301</v>
      </c>
      <c r="F1155" s="38" t="s">
        <v>1641</v>
      </c>
      <c r="G1155" s="39" t="s">
        <v>360</v>
      </c>
      <c r="H1155" s="44">
        <v>96001.98</v>
      </c>
    </row>
    <row r="1156" spans="1:8" s="5" customFormat="1" ht="20.25" x14ac:dyDescent="0.3">
      <c r="A1156" s="35"/>
      <c r="B1156" s="36"/>
      <c r="C1156" s="36"/>
      <c r="D1156" s="37"/>
      <c r="E1156" s="36"/>
      <c r="F1156" s="38"/>
      <c r="G1156" s="96" t="s">
        <v>993</v>
      </c>
      <c r="H1156" s="98">
        <f>SUM(H1150:H1155)</f>
        <v>558346.5</v>
      </c>
    </row>
    <row r="1157" spans="1:8" s="5" customFormat="1" ht="20.25" x14ac:dyDescent="0.3">
      <c r="A1157" s="35">
        <v>1000056254</v>
      </c>
      <c r="B1157" s="36">
        <v>191</v>
      </c>
      <c r="C1157" s="36" t="s">
        <v>1644</v>
      </c>
      <c r="D1157" s="37">
        <v>44641</v>
      </c>
      <c r="E1157" s="36">
        <v>239301</v>
      </c>
      <c r="F1157" s="38" t="s">
        <v>1641</v>
      </c>
      <c r="G1157" s="39" t="s">
        <v>360</v>
      </c>
      <c r="H1157" s="44">
        <v>121870.39999999999</v>
      </c>
    </row>
    <row r="1158" spans="1:8" s="5" customFormat="1" ht="20.25" x14ac:dyDescent="0.3">
      <c r="A1158" s="35">
        <v>1000056422</v>
      </c>
      <c r="B1158" s="36">
        <v>201</v>
      </c>
      <c r="C1158" s="36" t="s">
        <v>1105</v>
      </c>
      <c r="D1158" s="37" t="s">
        <v>1645</v>
      </c>
      <c r="E1158" s="36">
        <v>239301</v>
      </c>
      <c r="F1158" s="38" t="s">
        <v>1641</v>
      </c>
      <c r="G1158" s="39" t="s">
        <v>360</v>
      </c>
      <c r="H1158" s="44">
        <v>164575.20000000001</v>
      </c>
    </row>
    <row r="1159" spans="1:8" s="12" customFormat="1" ht="20.25" x14ac:dyDescent="0.3">
      <c r="A1159" s="35">
        <v>1000056440</v>
      </c>
      <c r="B1159" s="36">
        <v>205</v>
      </c>
      <c r="C1159" s="36" t="s">
        <v>1007</v>
      </c>
      <c r="D1159" s="37">
        <v>44663</v>
      </c>
      <c r="E1159" s="36">
        <v>239301</v>
      </c>
      <c r="F1159" s="38" t="s">
        <v>1641</v>
      </c>
      <c r="G1159" s="39" t="s">
        <v>360</v>
      </c>
      <c r="H1159" s="44">
        <v>76676.399999999994</v>
      </c>
    </row>
    <row r="1160" spans="1:8" s="5" customFormat="1" ht="20.25" x14ac:dyDescent="0.3">
      <c r="A1160" s="35">
        <v>1000056439</v>
      </c>
      <c r="B1160" s="36">
        <v>202</v>
      </c>
      <c r="C1160" s="36" t="s">
        <v>1132</v>
      </c>
      <c r="D1160" s="37">
        <v>44663</v>
      </c>
      <c r="E1160" s="36">
        <v>239301</v>
      </c>
      <c r="F1160" s="38" t="s">
        <v>1641</v>
      </c>
      <c r="G1160" s="39" t="s">
        <v>360</v>
      </c>
      <c r="H1160" s="44">
        <v>109716.8</v>
      </c>
    </row>
    <row r="1161" spans="1:8" s="12" customFormat="1" ht="20.25" x14ac:dyDescent="0.3">
      <c r="A1161" s="35"/>
      <c r="B1161" s="36"/>
      <c r="C1161" s="36"/>
      <c r="D1161" s="37"/>
      <c r="E1161" s="36"/>
      <c r="F1161" s="38"/>
      <c r="G1161" s="96" t="s">
        <v>940</v>
      </c>
      <c r="H1161" s="98">
        <f>SUM(H1157:H1160)</f>
        <v>472838.8</v>
      </c>
    </row>
    <row r="1162" spans="1:8" s="12" customFormat="1" ht="20.25" x14ac:dyDescent="0.3">
      <c r="A1162" s="35">
        <v>1000056555</v>
      </c>
      <c r="B1162" s="36">
        <v>214</v>
      </c>
      <c r="C1162" s="36" t="s">
        <v>1118</v>
      </c>
      <c r="D1162" s="37">
        <v>44680</v>
      </c>
      <c r="E1162" s="36">
        <v>239301</v>
      </c>
      <c r="F1162" s="38" t="s">
        <v>1641</v>
      </c>
      <c r="G1162" s="39" t="s">
        <v>360</v>
      </c>
      <c r="H1162" s="44">
        <v>55224</v>
      </c>
    </row>
    <row r="1163" spans="1:8" s="12" customFormat="1" ht="20.25" x14ac:dyDescent="0.3">
      <c r="A1163" s="35">
        <v>1000056333</v>
      </c>
      <c r="B1163" s="36">
        <v>208</v>
      </c>
      <c r="C1163" s="36" t="s">
        <v>1646</v>
      </c>
      <c r="D1163" s="37">
        <v>44676</v>
      </c>
      <c r="E1163" s="36">
        <v>239301</v>
      </c>
      <c r="F1163" s="38" t="s">
        <v>1641</v>
      </c>
      <c r="G1163" s="39" t="s">
        <v>360</v>
      </c>
      <c r="H1163" s="44">
        <v>129014.12</v>
      </c>
    </row>
    <row r="1164" spans="1:8" s="13" customFormat="1" ht="20.25" x14ac:dyDescent="0.3">
      <c r="A1164" s="35">
        <v>1000056599</v>
      </c>
      <c r="B1164" s="36">
        <v>220</v>
      </c>
      <c r="C1164" s="36" t="s">
        <v>1115</v>
      </c>
      <c r="D1164" s="37">
        <v>44691</v>
      </c>
      <c r="E1164" s="36">
        <v>239301</v>
      </c>
      <c r="F1164" s="38" t="s">
        <v>1641</v>
      </c>
      <c r="G1164" s="39" t="s">
        <v>360</v>
      </c>
      <c r="H1164" s="44">
        <v>144000</v>
      </c>
    </row>
    <row r="1165" spans="1:8" s="13" customFormat="1" ht="20.25" x14ac:dyDescent="0.3">
      <c r="A1165" s="35"/>
      <c r="B1165" s="36"/>
      <c r="C1165" s="36"/>
      <c r="D1165" s="37"/>
      <c r="E1165" s="36"/>
      <c r="F1165" s="38"/>
      <c r="G1165" s="96" t="s">
        <v>960</v>
      </c>
      <c r="H1165" s="98">
        <f>SUM(H1162:H1164)</f>
        <v>328238.12</v>
      </c>
    </row>
    <row r="1166" spans="1:8" s="5" customFormat="1" ht="20.25" x14ac:dyDescent="0.3">
      <c r="A1166" s="35">
        <v>1000056554</v>
      </c>
      <c r="B1166" s="36">
        <v>216</v>
      </c>
      <c r="C1166" s="36" t="s">
        <v>1617</v>
      </c>
      <c r="D1166" s="37">
        <v>44745</v>
      </c>
      <c r="E1166" s="36">
        <v>239301</v>
      </c>
      <c r="F1166" s="38" t="s">
        <v>1641</v>
      </c>
      <c r="G1166" s="39" t="s">
        <v>360</v>
      </c>
      <c r="H1166" s="44">
        <v>115522</v>
      </c>
    </row>
    <row r="1167" spans="1:8" s="13" customFormat="1" ht="20.25" x14ac:dyDescent="0.3">
      <c r="A1167" s="35">
        <v>1000056502</v>
      </c>
      <c r="B1167" s="36">
        <v>212</v>
      </c>
      <c r="C1167" s="36" t="s">
        <v>1110</v>
      </c>
      <c r="D1167" s="37">
        <v>44677</v>
      </c>
      <c r="E1167" s="36">
        <v>239301</v>
      </c>
      <c r="F1167" s="38" t="s">
        <v>1641</v>
      </c>
      <c r="G1167" s="39" t="s">
        <v>360</v>
      </c>
      <c r="H1167" s="44">
        <v>72864.53</v>
      </c>
    </row>
    <row r="1168" spans="1:8" s="13" customFormat="1" ht="20.25" x14ac:dyDescent="0.3">
      <c r="A1168" s="35">
        <v>1000056624</v>
      </c>
      <c r="B1168" s="36">
        <v>218</v>
      </c>
      <c r="C1168" s="36" t="s">
        <v>1117</v>
      </c>
      <c r="D1168" s="37">
        <v>44691</v>
      </c>
      <c r="E1168" s="36">
        <v>239301</v>
      </c>
      <c r="F1168" s="38" t="s">
        <v>1641</v>
      </c>
      <c r="G1168" s="39" t="s">
        <v>360</v>
      </c>
      <c r="H1168" s="44">
        <v>142308</v>
      </c>
    </row>
    <row r="1169" spans="1:8" s="13" customFormat="1" ht="20.25" x14ac:dyDescent="0.3">
      <c r="A1169" s="35">
        <v>1000056897</v>
      </c>
      <c r="B1169" s="36">
        <v>242</v>
      </c>
      <c r="C1169" s="36" t="s">
        <v>1474</v>
      </c>
      <c r="D1169" s="37">
        <v>44732</v>
      </c>
      <c r="E1169" s="36">
        <v>239301</v>
      </c>
      <c r="F1169" s="38" t="s">
        <v>1641</v>
      </c>
      <c r="G1169" s="39" t="s">
        <v>360</v>
      </c>
      <c r="H1169" s="44">
        <v>138626.4</v>
      </c>
    </row>
    <row r="1170" spans="1:8" s="9" customFormat="1" ht="20.25" x14ac:dyDescent="0.3">
      <c r="A1170" s="35">
        <v>1000056966</v>
      </c>
      <c r="B1170" s="36">
        <v>245</v>
      </c>
      <c r="C1170" s="36" t="s">
        <v>1476</v>
      </c>
      <c r="D1170" s="37">
        <v>44799</v>
      </c>
      <c r="E1170" s="36">
        <v>239301</v>
      </c>
      <c r="F1170" s="38" t="s">
        <v>1641</v>
      </c>
      <c r="G1170" s="39" t="s">
        <v>360</v>
      </c>
      <c r="H1170" s="44">
        <v>160598</v>
      </c>
    </row>
    <row r="1171" spans="1:8" s="9" customFormat="1" ht="20.25" x14ac:dyDescent="0.3">
      <c r="A1171" s="35"/>
      <c r="B1171" s="36"/>
      <c r="C1171" s="36"/>
      <c r="D1171" s="37"/>
      <c r="E1171" s="36"/>
      <c r="F1171" s="38"/>
      <c r="G1171" s="96" t="s">
        <v>916</v>
      </c>
      <c r="H1171" s="98">
        <f>SUM(H1166:H1170)</f>
        <v>629918.93000000005</v>
      </c>
    </row>
    <row r="1172" spans="1:8" s="9" customFormat="1" ht="20.25" x14ac:dyDescent="0.3">
      <c r="A1172" s="35">
        <v>1000057009</v>
      </c>
      <c r="B1172" s="36">
        <v>250</v>
      </c>
      <c r="C1172" s="36" t="s">
        <v>1647</v>
      </c>
      <c r="D1172" s="37">
        <v>44747</v>
      </c>
      <c r="E1172" s="36">
        <v>239301</v>
      </c>
      <c r="F1172" s="38" t="s">
        <v>1641</v>
      </c>
      <c r="G1172" s="39" t="s">
        <v>360</v>
      </c>
      <c r="H1172" s="44">
        <v>96002.2</v>
      </c>
    </row>
    <row r="1173" spans="1:8" s="5" customFormat="1" ht="20.25" x14ac:dyDescent="0.3">
      <c r="A1173" s="35">
        <v>1000057103</v>
      </c>
      <c r="B1173" s="36">
        <v>257</v>
      </c>
      <c r="C1173" s="36" t="s">
        <v>1648</v>
      </c>
      <c r="D1173" s="37">
        <v>44761</v>
      </c>
      <c r="E1173" s="36">
        <v>239301</v>
      </c>
      <c r="F1173" s="38" t="s">
        <v>1641</v>
      </c>
      <c r="G1173" s="39" t="s">
        <v>360</v>
      </c>
      <c r="H1173" s="44">
        <v>115522</v>
      </c>
    </row>
    <row r="1174" spans="1:8" s="9" customFormat="1" ht="20.25" x14ac:dyDescent="0.3">
      <c r="A1174" s="35"/>
      <c r="B1174" s="36"/>
      <c r="C1174" s="36"/>
      <c r="D1174" s="37"/>
      <c r="E1174" s="36"/>
      <c r="F1174" s="38"/>
      <c r="G1174" s="96" t="s">
        <v>860</v>
      </c>
      <c r="H1174" s="98">
        <f>SUM(H1172:H1173)</f>
        <v>211524.2</v>
      </c>
    </row>
    <row r="1175" spans="1:8" s="9" customFormat="1" ht="20.25" x14ac:dyDescent="0.3">
      <c r="A1175" s="35">
        <v>1000057320</v>
      </c>
      <c r="B1175" s="36">
        <v>280</v>
      </c>
      <c r="C1175" s="36" t="s">
        <v>1343</v>
      </c>
      <c r="D1175" s="37">
        <v>44792</v>
      </c>
      <c r="E1175" s="36">
        <v>239301</v>
      </c>
      <c r="F1175" s="38" t="s">
        <v>1641</v>
      </c>
      <c r="G1175" s="39" t="s">
        <v>360</v>
      </c>
      <c r="H1175" s="44">
        <v>115522</v>
      </c>
    </row>
    <row r="1176" spans="1:8" s="9" customFormat="1" ht="20.25" x14ac:dyDescent="0.3">
      <c r="A1176" s="35"/>
      <c r="B1176" s="36"/>
      <c r="C1176" s="36"/>
      <c r="D1176" s="37"/>
      <c r="E1176" s="36"/>
      <c r="F1176" s="38"/>
      <c r="G1176" s="96" t="s">
        <v>872</v>
      </c>
      <c r="H1176" s="98">
        <f>SUM(H1175)</f>
        <v>115522</v>
      </c>
    </row>
    <row r="1177" spans="1:8" s="5" customFormat="1" ht="20.25" x14ac:dyDescent="0.3">
      <c r="A1177" s="35">
        <v>1000057352</v>
      </c>
      <c r="B1177" s="36">
        <v>284</v>
      </c>
      <c r="C1177" s="36" t="s">
        <v>1348</v>
      </c>
      <c r="D1177" s="37">
        <v>44798</v>
      </c>
      <c r="E1177" s="36">
        <v>239301</v>
      </c>
      <c r="F1177" s="38" t="s">
        <v>1641</v>
      </c>
      <c r="G1177" s="39" t="s">
        <v>360</v>
      </c>
      <c r="H1177" s="44">
        <v>37052</v>
      </c>
    </row>
    <row r="1178" spans="1:8" s="5" customFormat="1" ht="20.25" x14ac:dyDescent="0.3">
      <c r="A1178" s="35">
        <v>1000057541</v>
      </c>
      <c r="B1178" s="36">
        <v>303</v>
      </c>
      <c r="C1178" s="36" t="s">
        <v>1649</v>
      </c>
      <c r="D1178" s="37">
        <v>44824</v>
      </c>
      <c r="E1178" s="36">
        <v>239301</v>
      </c>
      <c r="F1178" s="38" t="s">
        <v>1641</v>
      </c>
      <c r="G1178" s="39" t="s">
        <v>360</v>
      </c>
      <c r="H1178" s="44">
        <v>5512.96</v>
      </c>
    </row>
    <row r="1179" spans="1:8" s="5" customFormat="1" ht="20.25" x14ac:dyDescent="0.3">
      <c r="A1179" s="35">
        <v>1000057520</v>
      </c>
      <c r="B1179" s="36">
        <v>304</v>
      </c>
      <c r="C1179" s="36" t="s">
        <v>1242</v>
      </c>
      <c r="D1179" s="37">
        <v>44824</v>
      </c>
      <c r="E1179" s="36">
        <v>239301</v>
      </c>
      <c r="F1179" s="38" t="s">
        <v>1641</v>
      </c>
      <c r="G1179" s="39" t="s">
        <v>360</v>
      </c>
      <c r="H1179" s="44">
        <v>160800</v>
      </c>
    </row>
    <row r="1180" spans="1:8" s="5" customFormat="1" ht="20.25" x14ac:dyDescent="0.3">
      <c r="A1180" s="35">
        <v>1000057474</v>
      </c>
      <c r="B1180" s="36">
        <v>299</v>
      </c>
      <c r="C1180" s="36" t="s">
        <v>1530</v>
      </c>
      <c r="D1180" s="37">
        <v>44818</v>
      </c>
      <c r="E1180" s="36">
        <v>239301</v>
      </c>
      <c r="F1180" s="38" t="s">
        <v>1641</v>
      </c>
      <c r="G1180" s="39" t="s">
        <v>360</v>
      </c>
      <c r="H1180" s="44">
        <v>132000</v>
      </c>
    </row>
    <row r="1181" spans="1:8" s="5" customFormat="1" ht="20.25" x14ac:dyDescent="0.3">
      <c r="A1181" s="35">
        <v>1000057473</v>
      </c>
      <c r="B1181" s="36">
        <v>297</v>
      </c>
      <c r="C1181" s="36" t="s">
        <v>1650</v>
      </c>
      <c r="D1181" s="37">
        <v>44817</v>
      </c>
      <c r="E1181" s="36">
        <v>239301</v>
      </c>
      <c r="F1181" s="38" t="s">
        <v>1641</v>
      </c>
      <c r="G1181" s="39" t="s">
        <v>360</v>
      </c>
      <c r="H1181" s="44">
        <v>18566.59</v>
      </c>
    </row>
    <row r="1182" spans="1:8" s="5" customFormat="1" ht="20.25" x14ac:dyDescent="0.3">
      <c r="A1182" s="35">
        <v>1000057429</v>
      </c>
      <c r="B1182" s="36">
        <v>291</v>
      </c>
      <c r="C1182" s="36" t="s">
        <v>1651</v>
      </c>
      <c r="D1182" s="37">
        <v>44806</v>
      </c>
      <c r="E1182" s="36">
        <v>239301</v>
      </c>
      <c r="F1182" s="38" t="s">
        <v>1641</v>
      </c>
      <c r="G1182" s="39" t="s">
        <v>360</v>
      </c>
      <c r="H1182" s="44">
        <v>115000</v>
      </c>
    </row>
    <row r="1183" spans="1:8" s="5" customFormat="1" ht="20.25" x14ac:dyDescent="0.3">
      <c r="A1183" s="35">
        <v>1000057406</v>
      </c>
      <c r="B1183" s="36">
        <v>289</v>
      </c>
      <c r="C1183" s="36" t="s">
        <v>1652</v>
      </c>
      <c r="D1183" s="37">
        <v>44809</v>
      </c>
      <c r="E1183" s="36">
        <v>239301</v>
      </c>
      <c r="F1183" s="38" t="s">
        <v>1641</v>
      </c>
      <c r="G1183" s="39" t="s">
        <v>360</v>
      </c>
      <c r="H1183" s="44">
        <v>23208.240000000002</v>
      </c>
    </row>
    <row r="1184" spans="1:8" s="5" customFormat="1" ht="20.25" x14ac:dyDescent="0.3">
      <c r="A1184" s="35">
        <v>1000057414</v>
      </c>
      <c r="B1184" s="36">
        <v>290</v>
      </c>
      <c r="C1184" s="36" t="s">
        <v>1520</v>
      </c>
      <c r="D1184" s="37">
        <v>44809</v>
      </c>
      <c r="E1184" s="36">
        <v>239301</v>
      </c>
      <c r="F1184" s="38" t="s">
        <v>1641</v>
      </c>
      <c r="G1184" s="39" t="s">
        <v>360</v>
      </c>
      <c r="H1184" s="44">
        <v>18526</v>
      </c>
    </row>
    <row r="1185" spans="1:8" s="5" customFormat="1" ht="20.25" x14ac:dyDescent="0.3">
      <c r="A1185" s="35">
        <v>1000057415</v>
      </c>
      <c r="B1185" s="36">
        <v>292</v>
      </c>
      <c r="C1185" s="36" t="s">
        <v>1349</v>
      </c>
      <c r="D1185" s="37">
        <v>44809</v>
      </c>
      <c r="E1185" s="36">
        <v>239301</v>
      </c>
      <c r="F1185" s="38" t="s">
        <v>1641</v>
      </c>
      <c r="G1185" s="39" t="s">
        <v>360</v>
      </c>
      <c r="H1185" s="44">
        <v>160000</v>
      </c>
    </row>
    <row r="1186" spans="1:8" s="5" customFormat="1" ht="20.25" x14ac:dyDescent="0.3">
      <c r="A1186" s="35">
        <v>1000057488</v>
      </c>
      <c r="B1186" s="36">
        <v>295</v>
      </c>
      <c r="C1186" s="36" t="s">
        <v>1521</v>
      </c>
      <c r="D1186" s="37">
        <v>44816</v>
      </c>
      <c r="E1186" s="36">
        <v>239301</v>
      </c>
      <c r="F1186" s="38" t="s">
        <v>1641</v>
      </c>
      <c r="G1186" s="39" t="s">
        <v>360</v>
      </c>
      <c r="H1186" s="44">
        <v>4417.92</v>
      </c>
    </row>
    <row r="1187" spans="1:8" s="5" customFormat="1" ht="20.25" x14ac:dyDescent="0.3">
      <c r="A1187" s="35">
        <v>1000057487</v>
      </c>
      <c r="B1187" s="36">
        <v>296</v>
      </c>
      <c r="C1187" s="36" t="s">
        <v>1653</v>
      </c>
      <c r="D1187" s="37">
        <v>44816</v>
      </c>
      <c r="E1187" s="36">
        <v>239301</v>
      </c>
      <c r="F1187" s="38" t="s">
        <v>1641</v>
      </c>
      <c r="G1187" s="39" t="s">
        <v>360</v>
      </c>
      <c r="H1187" s="44">
        <v>5557.8</v>
      </c>
    </row>
    <row r="1188" spans="1:8" s="5" customFormat="1" ht="20.25" x14ac:dyDescent="0.3">
      <c r="A1188" s="35">
        <v>1000057430</v>
      </c>
      <c r="B1188" s="36">
        <v>294</v>
      </c>
      <c r="C1188" s="36" t="s">
        <v>1654</v>
      </c>
      <c r="D1188" s="37">
        <v>44813</v>
      </c>
      <c r="E1188" s="36">
        <v>239301</v>
      </c>
      <c r="F1188" s="38" t="s">
        <v>1641</v>
      </c>
      <c r="G1188" s="39" t="s">
        <v>360</v>
      </c>
      <c r="H1188" s="44">
        <v>120000</v>
      </c>
    </row>
    <row r="1189" spans="1:8" s="5" customFormat="1" ht="20.25" x14ac:dyDescent="0.3">
      <c r="A1189" s="35">
        <v>1000057521</v>
      </c>
      <c r="B1189" s="36">
        <v>305</v>
      </c>
      <c r="C1189" s="36" t="s">
        <v>1352</v>
      </c>
      <c r="D1189" s="37">
        <v>44915</v>
      </c>
      <c r="E1189" s="36">
        <v>239301</v>
      </c>
      <c r="F1189" s="38" t="s">
        <v>1641</v>
      </c>
      <c r="G1189" s="39" t="s">
        <v>360</v>
      </c>
      <c r="H1189" s="44">
        <v>77360.800000000003</v>
      </c>
    </row>
    <row r="1190" spans="1:8" ht="20.25" x14ac:dyDescent="0.3">
      <c r="A1190" s="35">
        <v>1000057595</v>
      </c>
      <c r="B1190" s="36">
        <v>314</v>
      </c>
      <c r="C1190" s="36" t="s">
        <v>1655</v>
      </c>
      <c r="D1190" s="37">
        <v>44831</v>
      </c>
      <c r="E1190" s="36">
        <v>239301</v>
      </c>
      <c r="F1190" s="38" t="s">
        <v>1641</v>
      </c>
      <c r="G1190" s="39" t="s">
        <v>360</v>
      </c>
      <c r="H1190" s="44">
        <v>128000</v>
      </c>
    </row>
    <row r="1191" spans="1:8" s="5" customFormat="1" ht="20.25" x14ac:dyDescent="0.3">
      <c r="A1191" s="35"/>
      <c r="B1191" s="36"/>
      <c r="C1191" s="36"/>
      <c r="D1191" s="37"/>
      <c r="E1191" s="36"/>
      <c r="F1191" s="38"/>
      <c r="G1191" s="96" t="s">
        <v>883</v>
      </c>
      <c r="H1191" s="98">
        <f>SUM(H1177:H1190)</f>
        <v>1006002.3100000002</v>
      </c>
    </row>
    <row r="1192" spans="1:8" s="5" customFormat="1" ht="20.25" x14ac:dyDescent="0.3">
      <c r="A1192" s="35"/>
      <c r="B1192" s="36"/>
      <c r="C1192" s="36"/>
      <c r="D1192" s="37"/>
      <c r="E1192" s="36"/>
      <c r="F1192" s="38"/>
      <c r="G1192" s="47" t="s">
        <v>1656</v>
      </c>
      <c r="H1192" s="43">
        <f>SUM(H1191,H1176,H1174,H1171,H1165,H1161,H1156,H1149)</f>
        <v>3462891.75</v>
      </c>
    </row>
    <row r="1193" spans="1:8" s="5" customFormat="1" ht="20.25" x14ac:dyDescent="0.3">
      <c r="A1193" s="35">
        <v>1000056432</v>
      </c>
      <c r="B1193" s="36">
        <v>8992</v>
      </c>
      <c r="C1193" s="36" t="s">
        <v>1657</v>
      </c>
      <c r="D1193" s="37">
        <v>44733</v>
      </c>
      <c r="E1193" s="36">
        <v>231101</v>
      </c>
      <c r="F1193" s="38" t="s">
        <v>1658</v>
      </c>
      <c r="G1193" s="39" t="s">
        <v>364</v>
      </c>
      <c r="H1193" s="44">
        <v>20639.88</v>
      </c>
    </row>
    <row r="1194" spans="1:8" s="5" customFormat="1" ht="20.25" x14ac:dyDescent="0.3">
      <c r="A1194" s="35"/>
      <c r="B1194" s="36"/>
      <c r="C1194" s="36"/>
      <c r="D1194" s="37"/>
      <c r="E1194" s="36"/>
      <c r="F1194" s="38"/>
      <c r="G1194" s="96" t="s">
        <v>916</v>
      </c>
      <c r="H1194" s="98">
        <f>SUM(H1193)</f>
        <v>20639.88</v>
      </c>
    </row>
    <row r="1195" spans="1:8" s="5" customFormat="1" ht="20.25" x14ac:dyDescent="0.3">
      <c r="A1195" s="35">
        <v>1000057056</v>
      </c>
      <c r="B1195" s="36">
        <v>8991</v>
      </c>
      <c r="C1195" s="36" t="s">
        <v>1659</v>
      </c>
      <c r="D1195" s="37">
        <v>44747</v>
      </c>
      <c r="E1195" s="36">
        <v>231101</v>
      </c>
      <c r="F1195" s="38" t="s">
        <v>1658</v>
      </c>
      <c r="G1195" s="39" t="s">
        <v>364</v>
      </c>
      <c r="H1195" s="44">
        <v>13679.88</v>
      </c>
    </row>
    <row r="1196" spans="1:8" ht="20.25" x14ac:dyDescent="0.3">
      <c r="A1196" s="35"/>
      <c r="B1196" s="36"/>
      <c r="C1196" s="36"/>
      <c r="D1196" s="37"/>
      <c r="E1196" s="36"/>
      <c r="F1196" s="38"/>
      <c r="G1196" s="96" t="s">
        <v>860</v>
      </c>
      <c r="H1196" s="98">
        <f>SUM(H1195)</f>
        <v>13679.88</v>
      </c>
    </row>
    <row r="1197" spans="1:8" s="5" customFormat="1" ht="20.25" x14ac:dyDescent="0.3">
      <c r="A1197" s="35">
        <v>1000057212</v>
      </c>
      <c r="B1197" s="36">
        <v>8992</v>
      </c>
      <c r="C1197" s="36" t="s">
        <v>1657</v>
      </c>
      <c r="D1197" s="37">
        <v>44767</v>
      </c>
      <c r="E1197" s="36">
        <v>231101</v>
      </c>
      <c r="F1197" s="38" t="s">
        <v>1658</v>
      </c>
      <c r="G1197" s="39" t="s">
        <v>364</v>
      </c>
      <c r="H1197" s="44">
        <v>20639.88</v>
      </c>
    </row>
    <row r="1198" spans="1:8" ht="20.25" x14ac:dyDescent="0.3">
      <c r="A1198" s="35">
        <v>1000057275</v>
      </c>
      <c r="B1198" s="36">
        <v>937</v>
      </c>
      <c r="C1198" s="36" t="s">
        <v>1660</v>
      </c>
      <c r="D1198" s="37">
        <v>44775</v>
      </c>
      <c r="E1198" s="36">
        <v>231101</v>
      </c>
      <c r="F1198" s="38" t="s">
        <v>1658</v>
      </c>
      <c r="G1198" s="39" t="s">
        <v>364</v>
      </c>
      <c r="H1198" s="44">
        <v>20639.88</v>
      </c>
    </row>
    <row r="1199" spans="1:8" s="5" customFormat="1" ht="20.25" x14ac:dyDescent="0.3">
      <c r="A1199" s="35">
        <v>1000057308</v>
      </c>
      <c r="B1199" s="36">
        <v>938</v>
      </c>
      <c r="C1199" s="36" t="s">
        <v>1661</v>
      </c>
      <c r="D1199" s="37">
        <v>44788</v>
      </c>
      <c r="E1199" s="36">
        <v>231101</v>
      </c>
      <c r="F1199" s="38" t="s">
        <v>1658</v>
      </c>
      <c r="G1199" s="39" t="s">
        <v>364</v>
      </c>
      <c r="H1199" s="44">
        <v>13679.88</v>
      </c>
    </row>
    <row r="1200" spans="1:8" ht="20.25" x14ac:dyDescent="0.3">
      <c r="A1200" s="35"/>
      <c r="B1200" s="36"/>
      <c r="C1200" s="36"/>
      <c r="D1200" s="37"/>
      <c r="E1200" s="36"/>
      <c r="F1200" s="38"/>
      <c r="G1200" s="96" t="s">
        <v>872</v>
      </c>
      <c r="H1200" s="98">
        <f>SUM(H1197:H1199)</f>
        <v>54959.64</v>
      </c>
    </row>
    <row r="1201" spans="1:8" s="5" customFormat="1" ht="20.25" x14ac:dyDescent="0.3">
      <c r="A1201" s="35">
        <v>1000057424</v>
      </c>
      <c r="B1201" s="36">
        <v>939</v>
      </c>
      <c r="C1201" s="36" t="s">
        <v>1662</v>
      </c>
      <c r="D1201" s="37">
        <v>44788</v>
      </c>
      <c r="E1201" s="36">
        <v>231101</v>
      </c>
      <c r="F1201" s="38" t="s">
        <v>1658</v>
      </c>
      <c r="G1201" s="39" t="s">
        <v>364</v>
      </c>
      <c r="H1201" s="44">
        <v>13679.88</v>
      </c>
    </row>
    <row r="1202" spans="1:8" s="5" customFormat="1" ht="20.25" x14ac:dyDescent="0.3">
      <c r="A1202" s="35">
        <v>1000057476</v>
      </c>
      <c r="B1202" s="36">
        <v>36</v>
      </c>
      <c r="C1202" s="36" t="s">
        <v>1663</v>
      </c>
      <c r="D1202" s="37">
        <v>44809</v>
      </c>
      <c r="E1202" s="36">
        <v>231101</v>
      </c>
      <c r="F1202" s="38" t="s">
        <v>1658</v>
      </c>
      <c r="G1202" s="39" t="s">
        <v>364</v>
      </c>
      <c r="H1202" s="44">
        <v>20639.88</v>
      </c>
    </row>
    <row r="1203" spans="1:8" s="5" customFormat="1" ht="20.25" x14ac:dyDescent="0.3">
      <c r="A1203" s="35"/>
      <c r="B1203" s="36"/>
      <c r="C1203" s="36"/>
      <c r="D1203" s="37"/>
      <c r="E1203" s="36"/>
      <c r="F1203" s="38"/>
      <c r="G1203" s="96" t="s">
        <v>883</v>
      </c>
      <c r="H1203" s="98">
        <f>SUM(H1201:H1202)</f>
        <v>34319.760000000002</v>
      </c>
    </row>
    <row r="1204" spans="1:8" s="5" customFormat="1" ht="20.25" x14ac:dyDescent="0.3">
      <c r="A1204" s="35"/>
      <c r="B1204" s="36"/>
      <c r="C1204" s="36"/>
      <c r="D1204" s="37"/>
      <c r="E1204" s="36"/>
      <c r="F1204" s="38"/>
      <c r="G1204" s="47" t="s">
        <v>1664</v>
      </c>
      <c r="H1204" s="43">
        <f>SUM(H1203,H1200,H1196,H1194)</f>
        <v>123599.16</v>
      </c>
    </row>
    <row r="1205" spans="1:8" s="5" customFormat="1" ht="20.25" x14ac:dyDescent="0.3">
      <c r="A1205" s="35">
        <v>1000054488</v>
      </c>
      <c r="B1205" s="36">
        <v>72577</v>
      </c>
      <c r="C1205" s="36" t="s">
        <v>1665</v>
      </c>
      <c r="D1205" s="37">
        <v>44421</v>
      </c>
      <c r="E1205" s="36">
        <v>239301</v>
      </c>
      <c r="F1205" s="38" t="s">
        <v>1666</v>
      </c>
      <c r="G1205" s="39" t="s">
        <v>366</v>
      </c>
      <c r="H1205" s="41">
        <v>49531.9</v>
      </c>
    </row>
    <row r="1206" spans="1:8" s="5" customFormat="1" ht="20.25" x14ac:dyDescent="0.3">
      <c r="A1206" s="35">
        <v>1000057129</v>
      </c>
      <c r="B1206" s="36">
        <v>74642</v>
      </c>
      <c r="C1206" s="36" t="s">
        <v>1277</v>
      </c>
      <c r="D1206" s="37">
        <v>44767</v>
      </c>
      <c r="E1206" s="36">
        <v>239301</v>
      </c>
      <c r="F1206" s="38" t="s">
        <v>1666</v>
      </c>
      <c r="G1206" s="39" t="s">
        <v>366</v>
      </c>
      <c r="H1206" s="41">
        <v>30396.22</v>
      </c>
    </row>
    <row r="1207" spans="1:8" s="5" customFormat="1" ht="20.25" x14ac:dyDescent="0.3">
      <c r="A1207" s="35"/>
      <c r="B1207" s="36"/>
      <c r="C1207" s="36"/>
      <c r="D1207" s="37"/>
      <c r="E1207" s="36"/>
      <c r="F1207" s="38"/>
      <c r="G1207" s="96" t="s">
        <v>1145</v>
      </c>
      <c r="H1207" s="97">
        <f>SUM(H1205:H1206)</f>
        <v>79928.12</v>
      </c>
    </row>
    <row r="1208" spans="1:8" s="5" customFormat="1" ht="20.25" x14ac:dyDescent="0.3">
      <c r="A1208" s="35"/>
      <c r="B1208" s="36"/>
      <c r="C1208" s="36"/>
      <c r="D1208" s="37"/>
      <c r="E1208" s="36"/>
      <c r="F1208" s="38"/>
      <c r="G1208" s="47" t="s">
        <v>1667</v>
      </c>
      <c r="H1208" s="43">
        <f>SUM(H1207)</f>
        <v>79928.12</v>
      </c>
    </row>
    <row r="1209" spans="1:8" s="5" customFormat="1" ht="20.25" x14ac:dyDescent="0.3">
      <c r="A1209" s="35"/>
      <c r="B1209" s="36">
        <v>372</v>
      </c>
      <c r="C1209" s="36" t="s">
        <v>1668</v>
      </c>
      <c r="D1209" s="37">
        <v>44404</v>
      </c>
      <c r="E1209" s="36">
        <v>239301</v>
      </c>
      <c r="F1209" s="38" t="s">
        <v>1669</v>
      </c>
      <c r="G1209" s="39" t="s">
        <v>368</v>
      </c>
      <c r="H1209" s="41">
        <v>9440</v>
      </c>
    </row>
    <row r="1210" spans="1:8" s="5" customFormat="1" ht="20.25" x14ac:dyDescent="0.3">
      <c r="A1210" s="35"/>
      <c r="B1210" s="36"/>
      <c r="C1210" s="36"/>
      <c r="D1210" s="37"/>
      <c r="E1210" s="36"/>
      <c r="F1210" s="38"/>
      <c r="G1210" s="96" t="s">
        <v>938</v>
      </c>
      <c r="H1210" s="97">
        <f>SUM(H1209)</f>
        <v>9440</v>
      </c>
    </row>
    <row r="1211" spans="1:8" s="5" customFormat="1" ht="20.25" x14ac:dyDescent="0.3">
      <c r="A1211" s="35"/>
      <c r="B1211" s="36"/>
      <c r="C1211" s="36"/>
      <c r="D1211" s="37"/>
      <c r="E1211" s="36"/>
      <c r="F1211" s="38"/>
      <c r="G1211" s="47" t="s">
        <v>1670</v>
      </c>
      <c r="H1211" s="43">
        <f>SUM(H1210)</f>
        <v>9440</v>
      </c>
    </row>
    <row r="1212" spans="1:8" s="5" customFormat="1" ht="40.5" x14ac:dyDescent="0.3">
      <c r="A1212" s="35" t="s">
        <v>21</v>
      </c>
      <c r="B1212" s="36">
        <v>80</v>
      </c>
      <c r="C1212" s="36" t="s">
        <v>1671</v>
      </c>
      <c r="D1212" s="37">
        <v>44732</v>
      </c>
      <c r="E1212" s="36">
        <v>239301</v>
      </c>
      <c r="F1212" s="38" t="s">
        <v>1672</v>
      </c>
      <c r="G1212" s="39" t="s">
        <v>369</v>
      </c>
      <c r="H1212" s="41">
        <v>7670</v>
      </c>
    </row>
    <row r="1213" spans="1:8" s="5" customFormat="1" ht="20.25" x14ac:dyDescent="0.3">
      <c r="A1213" s="35"/>
      <c r="B1213" s="36"/>
      <c r="C1213" s="36"/>
      <c r="D1213" s="37"/>
      <c r="E1213" s="36"/>
      <c r="F1213" s="38"/>
      <c r="G1213" s="96" t="s">
        <v>860</v>
      </c>
      <c r="H1213" s="97">
        <f>SUM(H1212)</f>
        <v>7670</v>
      </c>
    </row>
    <row r="1214" spans="1:8" s="5" customFormat="1" ht="20.25" x14ac:dyDescent="0.3">
      <c r="A1214" s="35"/>
      <c r="B1214" s="36"/>
      <c r="C1214" s="36"/>
      <c r="D1214" s="37"/>
      <c r="E1214" s="36"/>
      <c r="F1214" s="38"/>
      <c r="G1214" s="47" t="s">
        <v>1670</v>
      </c>
      <c r="H1214" s="43">
        <f>SUM(H1213)</f>
        <v>7670</v>
      </c>
    </row>
    <row r="1215" spans="1:8" s="5" customFormat="1" ht="20.25" x14ac:dyDescent="0.3">
      <c r="A1215" s="35">
        <v>1000044493</v>
      </c>
      <c r="B1215" s="36">
        <v>190</v>
      </c>
      <c r="C1215" s="36" t="s">
        <v>1673</v>
      </c>
      <c r="D1215" s="37">
        <v>43213</v>
      </c>
      <c r="E1215" s="36">
        <v>265601</v>
      </c>
      <c r="F1215" s="38"/>
      <c r="G1215" s="48" t="s">
        <v>370</v>
      </c>
      <c r="H1215" s="41">
        <v>82500.89</v>
      </c>
    </row>
    <row r="1216" spans="1:8" s="5" customFormat="1" ht="20.25" x14ac:dyDescent="0.3">
      <c r="A1216" s="35"/>
      <c r="B1216" s="36"/>
      <c r="C1216" s="36"/>
      <c r="D1216" s="37"/>
      <c r="E1216" s="36"/>
      <c r="F1216" s="38"/>
      <c r="G1216" s="96" t="s">
        <v>890</v>
      </c>
      <c r="H1216" s="97">
        <f>SUM(H1215)</f>
        <v>82500.89</v>
      </c>
    </row>
    <row r="1217" spans="1:8" s="5" customFormat="1" ht="20.25" x14ac:dyDescent="0.3">
      <c r="A1217" s="35"/>
      <c r="B1217" s="36"/>
      <c r="C1217" s="36"/>
      <c r="D1217" s="37"/>
      <c r="E1217" s="36"/>
      <c r="F1217" s="38"/>
      <c r="G1217" s="45" t="s">
        <v>1674</v>
      </c>
      <c r="H1217" s="43">
        <f>SUM(H1216)</f>
        <v>82500.89</v>
      </c>
    </row>
    <row r="1218" spans="1:8" s="5" customFormat="1" ht="21" x14ac:dyDescent="0.35">
      <c r="A1218" s="49">
        <v>1000051227</v>
      </c>
      <c r="B1218" s="36">
        <v>15</v>
      </c>
      <c r="C1218" s="65"/>
      <c r="D1218" s="37">
        <v>43921</v>
      </c>
      <c r="E1218" s="36">
        <v>239301</v>
      </c>
      <c r="F1218" s="38"/>
      <c r="G1218" s="39" t="s">
        <v>372</v>
      </c>
      <c r="H1218" s="41">
        <v>28320</v>
      </c>
    </row>
    <row r="1219" spans="1:8" s="5" customFormat="1" ht="20.25" x14ac:dyDescent="0.3">
      <c r="A1219" s="35"/>
      <c r="B1219" s="36"/>
      <c r="C1219" s="36"/>
      <c r="D1219" s="37"/>
      <c r="E1219" s="36"/>
      <c r="F1219" s="38"/>
      <c r="G1219" s="96" t="s">
        <v>1023</v>
      </c>
      <c r="H1219" s="97">
        <f>SUM(H1218:H1218)</f>
        <v>28320</v>
      </c>
    </row>
    <row r="1220" spans="1:8" s="5" customFormat="1" ht="20.25" x14ac:dyDescent="0.3">
      <c r="A1220" s="35">
        <v>1000051079</v>
      </c>
      <c r="B1220" s="36">
        <v>16</v>
      </c>
      <c r="C1220" s="36" t="s">
        <v>1330</v>
      </c>
      <c r="D1220" s="37">
        <v>43928</v>
      </c>
      <c r="E1220" s="36">
        <v>239301</v>
      </c>
      <c r="F1220" s="38"/>
      <c r="G1220" s="39" t="s">
        <v>372</v>
      </c>
      <c r="H1220" s="41">
        <v>135110</v>
      </c>
    </row>
    <row r="1221" spans="1:8" s="5" customFormat="1" ht="20.25" x14ac:dyDescent="0.3">
      <c r="A1221" s="49">
        <v>1000051292</v>
      </c>
      <c r="B1221" s="36">
        <v>17</v>
      </c>
      <c r="C1221" s="36"/>
      <c r="D1221" s="37">
        <v>43943</v>
      </c>
      <c r="E1221" s="36">
        <v>239301</v>
      </c>
      <c r="F1221" s="38"/>
      <c r="G1221" s="39" t="s">
        <v>372</v>
      </c>
      <c r="H1221" s="41">
        <v>33571</v>
      </c>
    </row>
    <row r="1222" spans="1:8" s="5" customFormat="1" ht="20.25" x14ac:dyDescent="0.3">
      <c r="A1222" s="35"/>
      <c r="B1222" s="36"/>
      <c r="C1222" s="36"/>
      <c r="D1222" s="37"/>
      <c r="E1222" s="36"/>
      <c r="F1222" s="38"/>
      <c r="G1222" s="96" t="s">
        <v>1028</v>
      </c>
      <c r="H1222" s="97">
        <f>SUM(H1220:H1221)</f>
        <v>168681</v>
      </c>
    </row>
    <row r="1223" spans="1:8" s="5" customFormat="1" ht="20.25" x14ac:dyDescent="0.3">
      <c r="A1223" s="49">
        <v>1000051318</v>
      </c>
      <c r="B1223" s="36">
        <v>18</v>
      </c>
      <c r="C1223" s="36" t="s">
        <v>1332</v>
      </c>
      <c r="D1223" s="37">
        <v>43959</v>
      </c>
      <c r="E1223" s="36">
        <v>239301</v>
      </c>
      <c r="F1223" s="38"/>
      <c r="G1223" s="39" t="s">
        <v>372</v>
      </c>
      <c r="H1223" s="41">
        <v>70800</v>
      </c>
    </row>
    <row r="1224" spans="1:8" s="5" customFormat="1" ht="20.25" x14ac:dyDescent="0.3">
      <c r="A1224" s="35"/>
      <c r="B1224" s="36"/>
      <c r="C1224" s="36"/>
      <c r="D1224" s="37"/>
      <c r="E1224" s="36"/>
      <c r="F1224" s="38"/>
      <c r="G1224" s="96" t="s">
        <v>1489</v>
      </c>
      <c r="H1224" s="97">
        <f>SUM(H1223)</f>
        <v>70800</v>
      </c>
    </row>
    <row r="1225" spans="1:8" s="5" customFormat="1" ht="20.25" x14ac:dyDescent="0.3">
      <c r="A1225" s="35"/>
      <c r="B1225" s="36"/>
      <c r="C1225" s="36"/>
      <c r="D1225" s="37"/>
      <c r="E1225" s="36"/>
      <c r="F1225" s="38"/>
      <c r="G1225" s="47" t="s">
        <v>1675</v>
      </c>
      <c r="H1225" s="43">
        <f>SUM(H1224,H1222,H1219)</f>
        <v>267801</v>
      </c>
    </row>
    <row r="1226" spans="1:8" s="5" customFormat="1" ht="20.25" x14ac:dyDescent="0.3">
      <c r="A1226" s="35" t="s">
        <v>21</v>
      </c>
      <c r="B1226" s="36">
        <v>770</v>
      </c>
      <c r="C1226" s="36" t="s">
        <v>1676</v>
      </c>
      <c r="D1226" s="37">
        <v>44697</v>
      </c>
      <c r="E1226" s="36">
        <v>228601</v>
      </c>
      <c r="F1226" s="38" t="s">
        <v>1677</v>
      </c>
      <c r="G1226" s="39" t="s">
        <v>375</v>
      </c>
      <c r="H1226" s="41">
        <v>5900</v>
      </c>
    </row>
    <row r="1227" spans="1:8" s="5" customFormat="1" ht="20.25" x14ac:dyDescent="0.3">
      <c r="A1227" s="35"/>
      <c r="B1227" s="36"/>
      <c r="C1227" s="36"/>
      <c r="D1227" s="37"/>
      <c r="E1227" s="36"/>
      <c r="F1227" s="38"/>
      <c r="G1227" s="96" t="s">
        <v>916</v>
      </c>
      <c r="H1227" s="97">
        <f>SUM(H1226)</f>
        <v>5900</v>
      </c>
    </row>
    <row r="1228" spans="1:8" s="5" customFormat="1" ht="20.25" x14ac:dyDescent="0.3">
      <c r="A1228" s="35" t="s">
        <v>21</v>
      </c>
      <c r="B1228" s="36">
        <v>791</v>
      </c>
      <c r="C1228" s="36" t="s">
        <v>1678</v>
      </c>
      <c r="D1228" s="37">
        <v>44757</v>
      </c>
      <c r="E1228" s="36">
        <v>228601</v>
      </c>
      <c r="F1228" s="38" t="s">
        <v>1677</v>
      </c>
      <c r="G1228" s="39" t="s">
        <v>375</v>
      </c>
      <c r="H1228" s="41">
        <v>5900</v>
      </c>
    </row>
    <row r="1229" spans="1:8" s="5" customFormat="1" ht="20.25" x14ac:dyDescent="0.3">
      <c r="A1229" s="35"/>
      <c r="B1229" s="36"/>
      <c r="C1229" s="36"/>
      <c r="D1229" s="37"/>
      <c r="E1229" s="36"/>
      <c r="F1229" s="38"/>
      <c r="G1229" s="96" t="s">
        <v>872</v>
      </c>
      <c r="H1229" s="97">
        <f>SUM(H1228)</f>
        <v>5900</v>
      </c>
    </row>
    <row r="1230" spans="1:8" s="5" customFormat="1" ht="20.25" x14ac:dyDescent="0.3">
      <c r="A1230" s="35" t="s">
        <v>21</v>
      </c>
      <c r="B1230" s="36">
        <v>781</v>
      </c>
      <c r="C1230" s="36" t="s">
        <v>1679</v>
      </c>
      <c r="D1230" s="37">
        <v>44727</v>
      </c>
      <c r="E1230" s="36">
        <v>228601</v>
      </c>
      <c r="F1230" s="38" t="s">
        <v>1677</v>
      </c>
      <c r="G1230" s="39" t="s">
        <v>375</v>
      </c>
      <c r="H1230" s="41">
        <v>5900</v>
      </c>
    </row>
    <row r="1231" spans="1:8" s="5" customFormat="1" ht="20.25" x14ac:dyDescent="0.3">
      <c r="A1231" s="35"/>
      <c r="B1231" s="36"/>
      <c r="C1231" s="36"/>
      <c r="D1231" s="37"/>
      <c r="E1231" s="36"/>
      <c r="F1231" s="38"/>
      <c r="G1231" s="96" t="s">
        <v>883</v>
      </c>
      <c r="H1231" s="97">
        <f>SUM(H1230)</f>
        <v>5900</v>
      </c>
    </row>
    <row r="1232" spans="1:8" s="5" customFormat="1" ht="20.25" x14ac:dyDescent="0.3">
      <c r="A1232" s="35"/>
      <c r="B1232" s="36"/>
      <c r="C1232" s="36"/>
      <c r="D1232" s="37"/>
      <c r="E1232" s="36"/>
      <c r="F1232" s="38"/>
      <c r="G1232" s="47" t="s">
        <v>1680</v>
      </c>
      <c r="H1232" s="43">
        <f>SUM(H1229,H1227,H1231)</f>
        <v>17700</v>
      </c>
    </row>
    <row r="1233" spans="1:8" s="5" customFormat="1" ht="20.25" x14ac:dyDescent="0.3">
      <c r="A1233" s="35" t="s">
        <v>21</v>
      </c>
      <c r="B1233" s="36">
        <v>10</v>
      </c>
      <c r="C1233" s="36" t="s">
        <v>1681</v>
      </c>
      <c r="D1233" s="37">
        <v>42605</v>
      </c>
      <c r="E1233" s="36">
        <v>237201</v>
      </c>
      <c r="F1233" s="38"/>
      <c r="G1233" s="48" t="s">
        <v>376</v>
      </c>
      <c r="H1233" s="41">
        <v>61950</v>
      </c>
    </row>
    <row r="1234" spans="1:8" s="5" customFormat="1" ht="20.25" x14ac:dyDescent="0.3">
      <c r="A1234" s="35"/>
      <c r="B1234" s="36"/>
      <c r="C1234" s="36"/>
      <c r="D1234" s="37"/>
      <c r="E1234" s="36"/>
      <c r="F1234" s="38"/>
      <c r="G1234" s="96" t="s">
        <v>1682</v>
      </c>
      <c r="H1234" s="97">
        <f>SUM(H1233:H1233)</f>
        <v>61950</v>
      </c>
    </row>
    <row r="1235" spans="1:8" s="5" customFormat="1" ht="20.25" x14ac:dyDescent="0.3">
      <c r="A1235" s="35"/>
      <c r="B1235" s="36"/>
      <c r="C1235" s="36"/>
      <c r="D1235" s="37"/>
      <c r="E1235" s="36"/>
      <c r="F1235" s="38"/>
      <c r="G1235" s="45" t="s">
        <v>1683</v>
      </c>
      <c r="H1235" s="43">
        <f>SUM(H1234)</f>
        <v>61950</v>
      </c>
    </row>
    <row r="1236" spans="1:8" s="5" customFormat="1" ht="20.25" x14ac:dyDescent="0.3">
      <c r="A1236" s="35">
        <v>1000057045</v>
      </c>
      <c r="B1236" s="36">
        <v>67478</v>
      </c>
      <c r="C1236" s="36" t="s">
        <v>1684</v>
      </c>
      <c r="D1236" s="37">
        <v>44736</v>
      </c>
      <c r="E1236" s="36">
        <v>237201</v>
      </c>
      <c r="F1236" s="38"/>
      <c r="G1236" s="48" t="s">
        <v>378</v>
      </c>
      <c r="H1236" s="41">
        <v>16107</v>
      </c>
    </row>
    <row r="1237" spans="1:8" s="5" customFormat="1" ht="20.25" x14ac:dyDescent="0.3">
      <c r="A1237" s="35"/>
      <c r="B1237" s="36"/>
      <c r="C1237" s="36"/>
      <c r="D1237" s="37"/>
      <c r="E1237" s="36"/>
      <c r="F1237" s="38"/>
      <c r="G1237" s="96" t="s">
        <v>860</v>
      </c>
      <c r="H1237" s="97">
        <f>SUM(H1236:H1236)</f>
        <v>16107</v>
      </c>
    </row>
    <row r="1238" spans="1:8" s="5" customFormat="1" ht="20.25" x14ac:dyDescent="0.3">
      <c r="A1238" s="35"/>
      <c r="B1238" s="36"/>
      <c r="C1238" s="36"/>
      <c r="D1238" s="37"/>
      <c r="E1238" s="36"/>
      <c r="F1238" s="38"/>
      <c r="G1238" s="45" t="s">
        <v>1685</v>
      </c>
      <c r="H1238" s="43">
        <f>SUM(H1237)</f>
        <v>16107</v>
      </c>
    </row>
    <row r="1239" spans="1:8" s="5" customFormat="1" ht="20.25" x14ac:dyDescent="0.3">
      <c r="A1239" s="69">
        <v>1000056621</v>
      </c>
      <c r="B1239" s="36">
        <v>94933</v>
      </c>
      <c r="C1239" s="46" t="s">
        <v>1686</v>
      </c>
      <c r="D1239" s="57">
        <v>44686</v>
      </c>
      <c r="E1239" s="46">
        <v>237203</v>
      </c>
      <c r="F1239" s="58" t="s">
        <v>1687</v>
      </c>
      <c r="G1239" s="39" t="s">
        <v>379</v>
      </c>
      <c r="H1239" s="55">
        <v>443643.14</v>
      </c>
    </row>
    <row r="1240" spans="1:8" s="5" customFormat="1" ht="20.25" x14ac:dyDescent="0.3">
      <c r="A1240" s="67"/>
      <c r="B1240" s="36"/>
      <c r="C1240" s="36"/>
      <c r="D1240" s="37"/>
      <c r="E1240" s="36"/>
      <c r="F1240" s="38"/>
      <c r="G1240" s="96" t="s">
        <v>916</v>
      </c>
      <c r="H1240" s="97">
        <f>SUM(H1239:H1239)</f>
        <v>443643.14</v>
      </c>
    </row>
    <row r="1241" spans="1:8" s="5" customFormat="1" ht="20.25" x14ac:dyDescent="0.3">
      <c r="A1241" s="69" t="s">
        <v>21</v>
      </c>
      <c r="B1241" s="36">
        <v>6244</v>
      </c>
      <c r="C1241" s="46" t="s">
        <v>1688</v>
      </c>
      <c r="D1241" s="57">
        <v>44747</v>
      </c>
      <c r="E1241" s="46">
        <v>237203</v>
      </c>
      <c r="F1241" s="58" t="s">
        <v>1687</v>
      </c>
      <c r="G1241" s="39" t="s">
        <v>379</v>
      </c>
      <c r="H1241" s="55">
        <v>13457.55</v>
      </c>
    </row>
    <row r="1242" spans="1:8" s="5" customFormat="1" ht="20.25" x14ac:dyDescent="0.3">
      <c r="A1242" s="69">
        <v>1000057072</v>
      </c>
      <c r="B1242" s="36">
        <v>6249</v>
      </c>
      <c r="C1242" s="46" t="s">
        <v>1689</v>
      </c>
      <c r="D1242" s="57">
        <v>44749</v>
      </c>
      <c r="E1242" s="46">
        <v>237203</v>
      </c>
      <c r="F1242" s="58" t="s">
        <v>1687</v>
      </c>
      <c r="G1242" s="39" t="s">
        <v>379</v>
      </c>
      <c r="H1242" s="55">
        <v>801070.87</v>
      </c>
    </row>
    <row r="1243" spans="1:8" s="5" customFormat="1" ht="20.25" x14ac:dyDescent="0.3">
      <c r="A1243" s="69" t="s">
        <v>21</v>
      </c>
      <c r="B1243" s="36">
        <v>6266</v>
      </c>
      <c r="C1243" s="46" t="s">
        <v>1690</v>
      </c>
      <c r="D1243" s="57">
        <v>44784</v>
      </c>
      <c r="E1243" s="46">
        <v>237203</v>
      </c>
      <c r="F1243" s="58" t="s">
        <v>1687</v>
      </c>
      <c r="G1243" s="39" t="s">
        <v>379</v>
      </c>
      <c r="H1243" s="55">
        <v>8519</v>
      </c>
    </row>
    <row r="1244" spans="1:8" s="5" customFormat="1" ht="20.25" x14ac:dyDescent="0.3">
      <c r="A1244" s="67"/>
      <c r="B1244" s="36"/>
      <c r="C1244" s="36"/>
      <c r="D1244" s="37"/>
      <c r="E1244" s="36"/>
      <c r="F1244" s="38"/>
      <c r="G1244" s="96" t="s">
        <v>860</v>
      </c>
      <c r="H1244" s="97">
        <f>SUM(H1241:H1243)</f>
        <v>823047.42</v>
      </c>
    </row>
    <row r="1245" spans="1:8" s="5" customFormat="1" ht="20.25" x14ac:dyDescent="0.3">
      <c r="A1245" s="69" t="s">
        <v>21</v>
      </c>
      <c r="B1245" s="36">
        <v>6286</v>
      </c>
      <c r="C1245" s="46" t="s">
        <v>1691</v>
      </c>
      <c r="D1245" s="57">
        <v>44758</v>
      </c>
      <c r="E1245" s="46">
        <v>227203</v>
      </c>
      <c r="F1245" s="58" t="s">
        <v>1687</v>
      </c>
      <c r="G1245" s="39" t="s">
        <v>379</v>
      </c>
      <c r="H1245" s="55">
        <v>8248.93</v>
      </c>
    </row>
    <row r="1246" spans="1:8" s="5" customFormat="1" ht="20.25" x14ac:dyDescent="0.3">
      <c r="A1246" s="69" t="s">
        <v>21</v>
      </c>
      <c r="B1246" s="36">
        <v>97277</v>
      </c>
      <c r="C1246" s="46" t="s">
        <v>1692</v>
      </c>
      <c r="D1246" s="57">
        <v>44771</v>
      </c>
      <c r="E1246" s="46">
        <v>227203</v>
      </c>
      <c r="F1246" s="58" t="s">
        <v>1687</v>
      </c>
      <c r="G1246" s="39" t="s">
        <v>379</v>
      </c>
      <c r="H1246" s="55">
        <v>10689.17</v>
      </c>
    </row>
    <row r="1247" spans="1:8" s="5" customFormat="1" ht="20.25" x14ac:dyDescent="0.3">
      <c r="A1247" s="69" t="s">
        <v>21</v>
      </c>
      <c r="B1247" s="36">
        <v>97069</v>
      </c>
      <c r="C1247" s="46" t="s">
        <v>1693</v>
      </c>
      <c r="D1247" s="57">
        <v>44767</v>
      </c>
      <c r="E1247" s="46">
        <v>227203</v>
      </c>
      <c r="F1247" s="58" t="s">
        <v>1687</v>
      </c>
      <c r="G1247" s="39" t="s">
        <v>379</v>
      </c>
      <c r="H1247" s="55">
        <v>11288.05</v>
      </c>
    </row>
    <row r="1248" spans="1:8" s="5" customFormat="1" ht="20.25" x14ac:dyDescent="0.3">
      <c r="A1248" s="69" t="s">
        <v>21</v>
      </c>
      <c r="B1248" s="36">
        <v>97577</v>
      </c>
      <c r="C1248" s="46" t="s">
        <v>1694</v>
      </c>
      <c r="D1248" s="57">
        <v>44782</v>
      </c>
      <c r="E1248" s="46">
        <v>227203</v>
      </c>
      <c r="F1248" s="58" t="s">
        <v>1687</v>
      </c>
      <c r="G1248" s="39" t="s">
        <v>379</v>
      </c>
      <c r="H1248" s="55">
        <v>9752.0400000000009</v>
      </c>
    </row>
    <row r="1249" spans="1:8" s="5" customFormat="1" ht="20.25" x14ac:dyDescent="0.3">
      <c r="A1249" s="69" t="s">
        <v>21</v>
      </c>
      <c r="B1249" s="36">
        <v>97607</v>
      </c>
      <c r="C1249" s="46" t="s">
        <v>1695</v>
      </c>
      <c r="D1249" s="57">
        <v>44783</v>
      </c>
      <c r="E1249" s="46">
        <v>227203</v>
      </c>
      <c r="F1249" s="58" t="s">
        <v>1687</v>
      </c>
      <c r="G1249" s="39" t="s">
        <v>379</v>
      </c>
      <c r="H1249" s="55">
        <v>8126.7</v>
      </c>
    </row>
    <row r="1250" spans="1:8" s="5" customFormat="1" ht="20.25" x14ac:dyDescent="0.3">
      <c r="A1250" s="69" t="s">
        <v>21</v>
      </c>
      <c r="B1250" s="36">
        <v>97543</v>
      </c>
      <c r="C1250" s="46" t="s">
        <v>1696</v>
      </c>
      <c r="D1250" s="57">
        <v>44781</v>
      </c>
      <c r="E1250" s="46">
        <v>227203</v>
      </c>
      <c r="F1250" s="58" t="s">
        <v>1687</v>
      </c>
      <c r="G1250" s="39" t="s">
        <v>379</v>
      </c>
      <c r="H1250" s="55">
        <v>14023.38</v>
      </c>
    </row>
    <row r="1251" spans="1:8" s="5" customFormat="1" ht="20.25" x14ac:dyDescent="0.3">
      <c r="A1251" s="69" t="s">
        <v>21</v>
      </c>
      <c r="B1251" s="36">
        <v>97430</v>
      </c>
      <c r="C1251" s="46" t="s">
        <v>1697</v>
      </c>
      <c r="D1251" s="57">
        <v>44778</v>
      </c>
      <c r="E1251" s="46">
        <v>227203</v>
      </c>
      <c r="F1251" s="58" t="s">
        <v>1687</v>
      </c>
      <c r="G1251" s="39" t="s">
        <v>379</v>
      </c>
      <c r="H1251" s="55">
        <v>8210.7000000000007</v>
      </c>
    </row>
    <row r="1252" spans="1:8" s="5" customFormat="1" ht="20.25" x14ac:dyDescent="0.3">
      <c r="A1252" s="69" t="s">
        <v>21</v>
      </c>
      <c r="B1252" s="36">
        <v>97665</v>
      </c>
      <c r="C1252" s="46" t="s">
        <v>1698</v>
      </c>
      <c r="D1252" s="57">
        <v>44786</v>
      </c>
      <c r="E1252" s="46">
        <v>227203</v>
      </c>
      <c r="F1252" s="58" t="s">
        <v>1687</v>
      </c>
      <c r="G1252" s="39" t="s">
        <v>379</v>
      </c>
      <c r="H1252" s="55">
        <v>13454.64</v>
      </c>
    </row>
    <row r="1253" spans="1:8" s="5" customFormat="1" ht="20.25" x14ac:dyDescent="0.3">
      <c r="A1253" s="69" t="s">
        <v>21</v>
      </c>
      <c r="B1253" s="36">
        <v>97853</v>
      </c>
      <c r="C1253" s="46" t="s">
        <v>1699</v>
      </c>
      <c r="D1253" s="57">
        <v>44796</v>
      </c>
      <c r="E1253" s="46">
        <v>227203</v>
      </c>
      <c r="F1253" s="58" t="s">
        <v>1687</v>
      </c>
      <c r="G1253" s="39" t="s">
        <v>379</v>
      </c>
      <c r="H1253" s="55">
        <v>10154.98</v>
      </c>
    </row>
    <row r="1254" spans="1:8" s="5" customFormat="1" ht="20.25" x14ac:dyDescent="0.3">
      <c r="A1254" s="69">
        <v>1000057384</v>
      </c>
      <c r="B1254" s="36">
        <v>96735</v>
      </c>
      <c r="C1254" s="46" t="s">
        <v>1700</v>
      </c>
      <c r="D1254" s="57">
        <v>44755</v>
      </c>
      <c r="E1254" s="46">
        <v>227203</v>
      </c>
      <c r="F1254" s="58" t="s">
        <v>1687</v>
      </c>
      <c r="G1254" s="39" t="s">
        <v>379</v>
      </c>
      <c r="H1254" s="55">
        <v>35935.21</v>
      </c>
    </row>
    <row r="1255" spans="1:8" s="5" customFormat="1" ht="20.25" x14ac:dyDescent="0.3">
      <c r="A1255" s="69">
        <v>1000057385</v>
      </c>
      <c r="B1255" s="36">
        <v>97093</v>
      </c>
      <c r="C1255" s="46" t="s">
        <v>1701</v>
      </c>
      <c r="D1255" s="57">
        <v>44767</v>
      </c>
      <c r="E1255" s="46">
        <v>227203</v>
      </c>
      <c r="F1255" s="58" t="s">
        <v>1687</v>
      </c>
      <c r="G1255" s="39" t="s">
        <v>379</v>
      </c>
      <c r="H1255" s="55">
        <v>1125350.98</v>
      </c>
    </row>
    <row r="1256" spans="1:8" s="5" customFormat="1" ht="20.25" x14ac:dyDescent="0.3">
      <c r="A1256" s="69">
        <v>1000057386</v>
      </c>
      <c r="B1256" s="36">
        <v>97632</v>
      </c>
      <c r="C1256" s="46" t="s">
        <v>1702</v>
      </c>
      <c r="D1256" s="57">
        <v>44784</v>
      </c>
      <c r="E1256" s="46">
        <v>227203</v>
      </c>
      <c r="F1256" s="58" t="s">
        <v>1687</v>
      </c>
      <c r="G1256" s="39" t="s">
        <v>379</v>
      </c>
      <c r="H1256" s="55">
        <v>510527.97</v>
      </c>
    </row>
    <row r="1257" spans="1:8" s="5" customFormat="1" ht="20.25" x14ac:dyDescent="0.3">
      <c r="A1257" s="69">
        <v>1000057387</v>
      </c>
      <c r="B1257" s="59">
        <v>98001</v>
      </c>
      <c r="C1257" s="46" t="s">
        <v>1703</v>
      </c>
      <c r="D1257" s="57">
        <v>44798</v>
      </c>
      <c r="E1257" s="46">
        <v>227203</v>
      </c>
      <c r="F1257" s="58" t="s">
        <v>1687</v>
      </c>
      <c r="G1257" s="39" t="s">
        <v>379</v>
      </c>
      <c r="H1257" s="55">
        <v>501547.68</v>
      </c>
    </row>
    <row r="1258" spans="1:8" s="5" customFormat="1" ht="20.25" x14ac:dyDescent="0.3">
      <c r="A1258" s="67"/>
      <c r="B1258" s="36"/>
      <c r="C1258" s="36"/>
      <c r="D1258" s="37"/>
      <c r="E1258" s="36"/>
      <c r="F1258" s="38"/>
      <c r="G1258" s="96" t="s">
        <v>872</v>
      </c>
      <c r="H1258" s="97">
        <f>SUM(H1245:H1257)</f>
        <v>2267310.4300000002</v>
      </c>
    </row>
    <row r="1259" spans="1:8" s="5" customFormat="1" ht="20.25" x14ac:dyDescent="0.3">
      <c r="A1259" s="69">
        <v>1000057427</v>
      </c>
      <c r="B1259" s="59">
        <v>98170</v>
      </c>
      <c r="C1259" s="46" t="s">
        <v>1704</v>
      </c>
      <c r="D1259" s="57">
        <v>44834</v>
      </c>
      <c r="E1259" s="46">
        <v>237203</v>
      </c>
      <c r="F1259" s="58" t="s">
        <v>1687</v>
      </c>
      <c r="G1259" s="39" t="s">
        <v>379</v>
      </c>
      <c r="H1259" s="55">
        <v>510844.68</v>
      </c>
    </row>
    <row r="1260" spans="1:8" s="5" customFormat="1" ht="20.25" x14ac:dyDescent="0.3">
      <c r="A1260" s="69" t="s">
        <v>21</v>
      </c>
      <c r="B1260" s="59">
        <v>98246</v>
      </c>
      <c r="C1260" s="46" t="s">
        <v>1705</v>
      </c>
      <c r="D1260" s="57">
        <v>44809</v>
      </c>
      <c r="E1260" s="46">
        <v>237203</v>
      </c>
      <c r="F1260" s="58" t="s">
        <v>1687</v>
      </c>
      <c r="G1260" s="39" t="s">
        <v>379</v>
      </c>
      <c r="H1260" s="55">
        <v>9570.99</v>
      </c>
    </row>
    <row r="1261" spans="1:8" s="5" customFormat="1" ht="20.25" x14ac:dyDescent="0.3">
      <c r="A1261" s="69" t="s">
        <v>21</v>
      </c>
      <c r="B1261" s="59">
        <v>98566</v>
      </c>
      <c r="C1261" s="46" t="s">
        <v>1706</v>
      </c>
      <c r="D1261" s="57">
        <v>44816</v>
      </c>
      <c r="E1261" s="46">
        <v>237203</v>
      </c>
      <c r="F1261" s="58" t="s">
        <v>1687</v>
      </c>
      <c r="G1261" s="39" t="s">
        <v>379</v>
      </c>
      <c r="H1261" s="55">
        <v>9776.4599999999991</v>
      </c>
    </row>
    <row r="1262" spans="1:8" s="5" customFormat="1" ht="20.25" x14ac:dyDescent="0.3">
      <c r="A1262" s="69" t="s">
        <v>21</v>
      </c>
      <c r="B1262" s="59">
        <v>98635</v>
      </c>
      <c r="C1262" s="46" t="s">
        <v>1707</v>
      </c>
      <c r="D1262" s="57">
        <v>44818</v>
      </c>
      <c r="E1262" s="46">
        <v>237203</v>
      </c>
      <c r="F1262" s="58" t="s">
        <v>1687</v>
      </c>
      <c r="G1262" s="39" t="s">
        <v>379</v>
      </c>
      <c r="H1262" s="55">
        <v>14404.88</v>
      </c>
    </row>
    <row r="1263" spans="1:8" s="5" customFormat="1" ht="20.25" x14ac:dyDescent="0.3">
      <c r="A1263" s="69" t="s">
        <v>21</v>
      </c>
      <c r="B1263" s="59">
        <v>98343</v>
      </c>
      <c r="C1263" s="46" t="s">
        <v>1708</v>
      </c>
      <c r="D1263" s="57">
        <v>44811</v>
      </c>
      <c r="E1263" s="46">
        <v>237203</v>
      </c>
      <c r="F1263" s="58" t="s">
        <v>1687</v>
      </c>
      <c r="G1263" s="39" t="s">
        <v>379</v>
      </c>
      <c r="H1263" s="55">
        <v>16229.36</v>
      </c>
    </row>
    <row r="1264" spans="1:8" s="5" customFormat="1" ht="20.25" x14ac:dyDescent="0.3">
      <c r="A1264" s="69" t="s">
        <v>21</v>
      </c>
      <c r="B1264" s="59">
        <v>98340</v>
      </c>
      <c r="C1264" s="46" t="s">
        <v>1708</v>
      </c>
      <c r="D1264" s="57">
        <v>44811</v>
      </c>
      <c r="E1264" s="46">
        <v>237203</v>
      </c>
      <c r="F1264" s="58" t="s">
        <v>1687</v>
      </c>
      <c r="G1264" s="39" t="s">
        <v>379</v>
      </c>
      <c r="H1264" s="55">
        <v>8024.33</v>
      </c>
    </row>
    <row r="1265" spans="1:8" s="5" customFormat="1" ht="20.25" x14ac:dyDescent="0.3">
      <c r="A1265" s="69">
        <v>1000057531</v>
      </c>
      <c r="B1265" s="59">
        <v>98559</v>
      </c>
      <c r="C1265" s="46" t="s">
        <v>1709</v>
      </c>
      <c r="D1265" s="57">
        <v>44816</v>
      </c>
      <c r="E1265" s="46">
        <v>237203</v>
      </c>
      <c r="F1265" s="58" t="s">
        <v>1687</v>
      </c>
      <c r="G1265" s="39" t="s">
        <v>379</v>
      </c>
      <c r="H1265" s="55">
        <v>499875.63</v>
      </c>
    </row>
    <row r="1266" spans="1:8" s="5" customFormat="1" ht="20.25" x14ac:dyDescent="0.3">
      <c r="A1266" s="69" t="s">
        <v>21</v>
      </c>
      <c r="B1266" s="59">
        <v>98734</v>
      </c>
      <c r="C1266" s="46" t="s">
        <v>1710</v>
      </c>
      <c r="D1266" s="57">
        <v>44833</v>
      </c>
      <c r="E1266" s="46">
        <v>237203</v>
      </c>
      <c r="F1266" s="58" t="s">
        <v>1687</v>
      </c>
      <c r="G1266" s="39" t="s">
        <v>379</v>
      </c>
      <c r="H1266" s="55">
        <v>9603.25</v>
      </c>
    </row>
    <row r="1267" spans="1:8" s="5" customFormat="1" ht="20.25" x14ac:dyDescent="0.3">
      <c r="A1267" s="69" t="s">
        <v>21</v>
      </c>
      <c r="B1267" s="59">
        <v>98773</v>
      </c>
      <c r="C1267" s="46" t="s">
        <v>1711</v>
      </c>
      <c r="D1267" s="57">
        <v>44833</v>
      </c>
      <c r="E1267" s="46">
        <v>237203</v>
      </c>
      <c r="F1267" s="58" t="s">
        <v>1687</v>
      </c>
      <c r="G1267" s="39" t="s">
        <v>379</v>
      </c>
      <c r="H1267" s="55">
        <v>14751.29</v>
      </c>
    </row>
    <row r="1268" spans="1:8" ht="20.25" x14ac:dyDescent="0.3">
      <c r="A1268" s="69" t="s">
        <v>21</v>
      </c>
      <c r="B1268" s="59">
        <v>98343</v>
      </c>
      <c r="C1268" s="46" t="s">
        <v>1708</v>
      </c>
      <c r="D1268" s="57">
        <v>44811</v>
      </c>
      <c r="E1268" s="46">
        <v>237203</v>
      </c>
      <c r="F1268" s="58" t="s">
        <v>1687</v>
      </c>
      <c r="G1268" s="39" t="s">
        <v>379</v>
      </c>
      <c r="H1268" s="55">
        <v>16229.36</v>
      </c>
    </row>
    <row r="1269" spans="1:8" s="5" customFormat="1" ht="20.25" x14ac:dyDescent="0.3">
      <c r="A1269" s="69" t="s">
        <v>21</v>
      </c>
      <c r="B1269" s="59">
        <v>98873</v>
      </c>
      <c r="C1269" s="46" t="s">
        <v>1712</v>
      </c>
      <c r="D1269" s="57">
        <v>44830</v>
      </c>
      <c r="E1269" s="46">
        <v>237203</v>
      </c>
      <c r="F1269" s="58" t="s">
        <v>1687</v>
      </c>
      <c r="G1269" s="39" t="s">
        <v>379</v>
      </c>
      <c r="H1269" s="55">
        <v>6402.17</v>
      </c>
    </row>
    <row r="1270" spans="1:8" s="5" customFormat="1" ht="20.25" x14ac:dyDescent="0.3">
      <c r="A1270" s="69" t="s">
        <v>21</v>
      </c>
      <c r="B1270" s="59">
        <v>98973</v>
      </c>
      <c r="C1270" s="46" t="s">
        <v>1713</v>
      </c>
      <c r="D1270" s="57">
        <v>44833</v>
      </c>
      <c r="E1270" s="46">
        <v>237203</v>
      </c>
      <c r="F1270" s="58" t="s">
        <v>1687</v>
      </c>
      <c r="G1270" s="39" t="s">
        <v>379</v>
      </c>
      <c r="H1270" s="55">
        <v>14830.49</v>
      </c>
    </row>
    <row r="1271" spans="1:8" s="5" customFormat="1" ht="20.25" x14ac:dyDescent="0.3">
      <c r="A1271" s="69">
        <v>1000057678</v>
      </c>
      <c r="B1271" s="59">
        <v>99008</v>
      </c>
      <c r="C1271" s="46" t="s">
        <v>1714</v>
      </c>
      <c r="D1271" s="57">
        <v>44834</v>
      </c>
      <c r="E1271" s="46">
        <v>237203</v>
      </c>
      <c r="F1271" s="58" t="s">
        <v>1687</v>
      </c>
      <c r="G1271" s="39" t="s">
        <v>379</v>
      </c>
      <c r="H1271" s="55">
        <v>499137.09</v>
      </c>
    </row>
    <row r="1272" spans="1:8" s="5" customFormat="1" ht="20.25" x14ac:dyDescent="0.3">
      <c r="A1272" s="67"/>
      <c r="B1272" s="36"/>
      <c r="C1272" s="36"/>
      <c r="D1272" s="37"/>
      <c r="E1272" s="36"/>
      <c r="F1272" s="38"/>
      <c r="G1272" s="96" t="s">
        <v>883</v>
      </c>
      <c r="H1272" s="97">
        <f>SUM(H1259:H1271)</f>
        <v>1629679.9800000002</v>
      </c>
    </row>
    <row r="1273" spans="1:8" ht="20.25" x14ac:dyDescent="0.3">
      <c r="A1273" s="35"/>
      <c r="B1273" s="36"/>
      <c r="C1273" s="36"/>
      <c r="D1273" s="37"/>
      <c r="E1273" s="36"/>
      <c r="F1273" s="38"/>
      <c r="G1273" s="45" t="s">
        <v>1715</v>
      </c>
      <c r="H1273" s="43">
        <f>SUM(H1272,H1258,H1244,H1240)</f>
        <v>5163680.97</v>
      </c>
    </row>
    <row r="1274" spans="1:8" s="5" customFormat="1" ht="20.25" x14ac:dyDescent="0.3">
      <c r="A1274" s="35">
        <v>1000057050</v>
      </c>
      <c r="B1274" s="36">
        <v>1457</v>
      </c>
      <c r="C1274" s="36" t="s">
        <v>1152</v>
      </c>
      <c r="D1274" s="37">
        <v>44753</v>
      </c>
      <c r="E1274" s="36">
        <v>237203</v>
      </c>
      <c r="F1274" s="38" t="s">
        <v>1716</v>
      </c>
      <c r="G1274" s="39" t="s">
        <v>383</v>
      </c>
      <c r="H1274" s="41">
        <v>102240.95</v>
      </c>
    </row>
    <row r="1275" spans="1:8" s="5" customFormat="1" ht="20.25" x14ac:dyDescent="0.3">
      <c r="A1275" s="35"/>
      <c r="B1275" s="36"/>
      <c r="C1275" s="36"/>
      <c r="D1275" s="37"/>
      <c r="E1275" s="36"/>
      <c r="F1275" s="38"/>
      <c r="G1275" s="96" t="s">
        <v>860</v>
      </c>
      <c r="H1275" s="97">
        <f>SUM(H1274:H1274)</f>
        <v>102240.95</v>
      </c>
    </row>
    <row r="1276" spans="1:8" s="5" customFormat="1" ht="20.25" x14ac:dyDescent="0.3">
      <c r="A1276" s="35">
        <v>1000057284</v>
      </c>
      <c r="B1276" s="36">
        <v>1482</v>
      </c>
      <c r="C1276" s="36" t="s">
        <v>1717</v>
      </c>
      <c r="D1276" s="37">
        <v>44788</v>
      </c>
      <c r="E1276" s="36">
        <v>237203</v>
      </c>
      <c r="F1276" s="38" t="s">
        <v>1716</v>
      </c>
      <c r="G1276" s="39" t="s">
        <v>383</v>
      </c>
      <c r="H1276" s="41">
        <v>105274.92</v>
      </c>
    </row>
    <row r="1277" spans="1:8" s="5" customFormat="1" ht="20.25" x14ac:dyDescent="0.3">
      <c r="A1277" s="35"/>
      <c r="B1277" s="36"/>
      <c r="C1277" s="36"/>
      <c r="D1277" s="37"/>
      <c r="E1277" s="36"/>
      <c r="F1277" s="38"/>
      <c r="G1277" s="96" t="s">
        <v>872</v>
      </c>
      <c r="H1277" s="97">
        <f>SUM(H1276)</f>
        <v>105274.92</v>
      </c>
    </row>
    <row r="1278" spans="1:8" s="5" customFormat="1" ht="20.25" x14ac:dyDescent="0.3">
      <c r="A1278" s="35">
        <v>1000057496</v>
      </c>
      <c r="B1278" s="36">
        <v>13372</v>
      </c>
      <c r="C1278" s="36" t="s">
        <v>1718</v>
      </c>
      <c r="D1278" s="37">
        <v>44817</v>
      </c>
      <c r="E1278" s="36">
        <v>237203</v>
      </c>
      <c r="F1278" s="38" t="s">
        <v>1716</v>
      </c>
      <c r="G1278" s="39" t="s">
        <v>383</v>
      </c>
      <c r="H1278" s="41">
        <v>133732.51999999999</v>
      </c>
    </row>
    <row r="1279" spans="1:8" s="5" customFormat="1" ht="20.25" x14ac:dyDescent="0.3">
      <c r="A1279" s="35"/>
      <c r="B1279" s="36"/>
      <c r="C1279" s="36"/>
      <c r="D1279" s="37"/>
      <c r="E1279" s="36"/>
      <c r="F1279" s="38"/>
      <c r="G1279" s="96" t="s">
        <v>883</v>
      </c>
      <c r="H1279" s="97">
        <f>SUM(H1278)</f>
        <v>133732.51999999999</v>
      </c>
    </row>
    <row r="1280" spans="1:8" s="5" customFormat="1" ht="20.25" x14ac:dyDescent="0.3">
      <c r="A1280" s="35"/>
      <c r="B1280" s="36"/>
      <c r="C1280" s="36"/>
      <c r="D1280" s="37"/>
      <c r="E1280" s="36"/>
      <c r="F1280" s="38"/>
      <c r="G1280" s="45" t="s">
        <v>1719</v>
      </c>
      <c r="H1280" s="43">
        <f>SUM(H1279,H1277,H1275)</f>
        <v>341248.39</v>
      </c>
    </row>
    <row r="1281" spans="1:8" s="5" customFormat="1" ht="20.25" x14ac:dyDescent="0.3">
      <c r="A1281" s="35">
        <v>1000049670</v>
      </c>
      <c r="B1281" s="36">
        <v>164709</v>
      </c>
      <c r="C1281" s="36" t="s">
        <v>1720</v>
      </c>
      <c r="D1281" s="37">
        <v>43752</v>
      </c>
      <c r="E1281" s="36">
        <v>234101</v>
      </c>
      <c r="F1281" s="38"/>
      <c r="G1281" s="48" t="s">
        <v>384</v>
      </c>
      <c r="H1281" s="41">
        <v>50538</v>
      </c>
    </row>
    <row r="1282" spans="1:8" s="5" customFormat="1" ht="20.25" x14ac:dyDescent="0.3">
      <c r="A1282" s="35">
        <v>1000049838</v>
      </c>
      <c r="B1282" s="36">
        <v>165145</v>
      </c>
      <c r="C1282" s="36" t="s">
        <v>1102</v>
      </c>
      <c r="D1282" s="37">
        <v>43768</v>
      </c>
      <c r="E1282" s="36">
        <v>234101</v>
      </c>
      <c r="F1282" s="38"/>
      <c r="G1282" s="48" t="s">
        <v>384</v>
      </c>
      <c r="H1282" s="41">
        <v>5538</v>
      </c>
    </row>
    <row r="1283" spans="1:8" s="5" customFormat="1" ht="20.25" x14ac:dyDescent="0.3">
      <c r="A1283" s="35">
        <v>1000050070</v>
      </c>
      <c r="B1283" s="36">
        <v>165178</v>
      </c>
      <c r="C1283" s="36" t="s">
        <v>1103</v>
      </c>
      <c r="D1283" s="37">
        <v>43769</v>
      </c>
      <c r="E1283" s="36">
        <v>234101</v>
      </c>
      <c r="F1283" s="38"/>
      <c r="G1283" s="48" t="s">
        <v>384</v>
      </c>
      <c r="H1283" s="41">
        <v>12000</v>
      </c>
    </row>
    <row r="1284" spans="1:8" s="5" customFormat="1" ht="20.25" x14ac:dyDescent="0.3">
      <c r="A1284" s="35"/>
      <c r="B1284" s="36"/>
      <c r="C1284" s="36"/>
      <c r="D1284" s="37"/>
      <c r="E1284" s="36"/>
      <c r="F1284" s="38"/>
      <c r="G1284" s="96" t="s">
        <v>1721</v>
      </c>
      <c r="H1284" s="97">
        <f>SUM(H1281:H1283)</f>
        <v>68076</v>
      </c>
    </row>
    <row r="1285" spans="1:8" s="5" customFormat="1" ht="20.25" x14ac:dyDescent="0.3">
      <c r="A1285" s="35">
        <v>1000049860</v>
      </c>
      <c r="B1285" s="36">
        <v>165200</v>
      </c>
      <c r="C1285" s="36" t="s">
        <v>1104</v>
      </c>
      <c r="D1285" s="37">
        <v>43770</v>
      </c>
      <c r="E1285" s="36">
        <v>234101</v>
      </c>
      <c r="F1285" s="38"/>
      <c r="G1285" s="48" t="s">
        <v>384</v>
      </c>
      <c r="H1285" s="41">
        <v>49250</v>
      </c>
    </row>
    <row r="1286" spans="1:8" s="5" customFormat="1" ht="20.25" x14ac:dyDescent="0.3">
      <c r="A1286" s="35">
        <v>1000049891</v>
      </c>
      <c r="B1286" s="36">
        <v>165237</v>
      </c>
      <c r="C1286" s="36" t="s">
        <v>1105</v>
      </c>
      <c r="D1286" s="37">
        <v>43774</v>
      </c>
      <c r="E1286" s="36">
        <v>234101</v>
      </c>
      <c r="F1286" s="38"/>
      <c r="G1286" s="48" t="s">
        <v>384</v>
      </c>
      <c r="H1286" s="41">
        <v>49506</v>
      </c>
    </row>
    <row r="1287" spans="1:8" ht="20.25" x14ac:dyDescent="0.3">
      <c r="A1287" s="35">
        <v>1000049912</v>
      </c>
      <c r="B1287" s="36">
        <v>165360</v>
      </c>
      <c r="C1287" s="36" t="s">
        <v>1106</v>
      </c>
      <c r="D1287" s="37">
        <v>43775</v>
      </c>
      <c r="E1287" s="36">
        <v>234101</v>
      </c>
      <c r="F1287" s="38"/>
      <c r="G1287" s="48" t="s">
        <v>384</v>
      </c>
      <c r="H1287" s="41">
        <v>141326.6</v>
      </c>
    </row>
    <row r="1288" spans="1:8" s="5" customFormat="1" ht="20.25" x14ac:dyDescent="0.3">
      <c r="A1288" s="35">
        <v>1000049948</v>
      </c>
      <c r="B1288" s="36">
        <v>165757</v>
      </c>
      <c r="C1288" s="36" t="s">
        <v>1111</v>
      </c>
      <c r="D1288" s="37">
        <v>43780</v>
      </c>
      <c r="E1288" s="36">
        <v>234101</v>
      </c>
      <c r="F1288" s="38"/>
      <c r="G1288" s="48" t="s">
        <v>384</v>
      </c>
      <c r="H1288" s="41">
        <v>91702.6</v>
      </c>
    </row>
    <row r="1289" spans="1:8" s="5" customFormat="1" ht="20.25" x14ac:dyDescent="0.3">
      <c r="A1289" s="35">
        <v>1000050149</v>
      </c>
      <c r="B1289" s="36">
        <v>165856</v>
      </c>
      <c r="C1289" s="36" t="s">
        <v>1112</v>
      </c>
      <c r="D1289" s="37">
        <v>43796</v>
      </c>
      <c r="E1289" s="36">
        <v>234101</v>
      </c>
      <c r="F1289" s="38"/>
      <c r="G1289" s="48" t="s">
        <v>384</v>
      </c>
      <c r="H1289" s="41">
        <v>157500</v>
      </c>
    </row>
    <row r="1290" spans="1:8" s="5" customFormat="1" ht="20.25" x14ac:dyDescent="0.3">
      <c r="A1290" s="35"/>
      <c r="B1290" s="36"/>
      <c r="C1290" s="36"/>
      <c r="D1290" s="37"/>
      <c r="E1290" s="36"/>
      <c r="F1290" s="38"/>
      <c r="G1290" s="96" t="s">
        <v>1481</v>
      </c>
      <c r="H1290" s="97">
        <f>SUM(H1285:H1289)</f>
        <v>489285.2</v>
      </c>
    </row>
    <row r="1291" spans="1:8" s="5" customFormat="1" ht="20.25" x14ac:dyDescent="0.3">
      <c r="A1291" s="35">
        <v>1000050156</v>
      </c>
      <c r="B1291" s="36">
        <v>166065</v>
      </c>
      <c r="C1291" s="36" t="s">
        <v>1617</v>
      </c>
      <c r="D1291" s="37">
        <v>43803</v>
      </c>
      <c r="E1291" s="36">
        <v>234101</v>
      </c>
      <c r="F1291" s="38"/>
      <c r="G1291" s="48" t="s">
        <v>384</v>
      </c>
      <c r="H1291" s="41">
        <v>6148</v>
      </c>
    </row>
    <row r="1292" spans="1:8" s="5" customFormat="1" ht="20.25" x14ac:dyDescent="0.3">
      <c r="A1292" s="35"/>
      <c r="B1292" s="36"/>
      <c r="C1292" s="36"/>
      <c r="D1292" s="37"/>
      <c r="E1292" s="36"/>
      <c r="F1292" s="38"/>
      <c r="G1292" s="96" t="s">
        <v>1483</v>
      </c>
      <c r="H1292" s="97">
        <f>SUM(H1291)</f>
        <v>6148</v>
      </c>
    </row>
    <row r="1293" spans="1:8" s="5" customFormat="1" ht="20.25" x14ac:dyDescent="0.3">
      <c r="A1293" s="35">
        <v>1000050597</v>
      </c>
      <c r="B1293" s="36">
        <v>166774</v>
      </c>
      <c r="C1293" s="36" t="s">
        <v>1722</v>
      </c>
      <c r="D1293" s="37">
        <v>44210</v>
      </c>
      <c r="E1293" s="36">
        <v>234101</v>
      </c>
      <c r="F1293" s="38"/>
      <c r="G1293" s="48" t="s">
        <v>384</v>
      </c>
      <c r="H1293" s="41">
        <v>36360.910000000003</v>
      </c>
    </row>
    <row r="1294" spans="1:8" s="5" customFormat="1" ht="20.25" x14ac:dyDescent="0.3">
      <c r="A1294" s="35"/>
      <c r="B1294" s="36"/>
      <c r="C1294" s="36"/>
      <c r="D1294" s="37"/>
      <c r="E1294" s="36"/>
      <c r="F1294" s="38"/>
      <c r="G1294" s="96" t="s">
        <v>909</v>
      </c>
      <c r="H1294" s="97">
        <f>SUM(H1293)</f>
        <v>36360.910000000003</v>
      </c>
    </row>
    <row r="1295" spans="1:8" s="5" customFormat="1" ht="20.25" x14ac:dyDescent="0.3">
      <c r="A1295" s="35">
        <v>1000049529</v>
      </c>
      <c r="B1295" s="36">
        <v>164241</v>
      </c>
      <c r="C1295" s="36" t="s">
        <v>1090</v>
      </c>
      <c r="D1295" s="37">
        <v>43734</v>
      </c>
      <c r="E1295" s="36">
        <v>234101</v>
      </c>
      <c r="F1295" s="38"/>
      <c r="G1295" s="48" t="s">
        <v>384</v>
      </c>
      <c r="H1295" s="41">
        <v>50538</v>
      </c>
    </row>
    <row r="1296" spans="1:8" ht="20.25" x14ac:dyDescent="0.3">
      <c r="A1296" s="35"/>
      <c r="B1296" s="36"/>
      <c r="C1296" s="36"/>
      <c r="D1296" s="37"/>
      <c r="E1296" s="36"/>
      <c r="F1296" s="38"/>
      <c r="G1296" s="96" t="s">
        <v>940</v>
      </c>
      <c r="H1296" s="97">
        <f>SUM(H1295)</f>
        <v>50538</v>
      </c>
    </row>
    <row r="1297" spans="1:8" s="5" customFormat="1" ht="20.25" x14ac:dyDescent="0.3">
      <c r="A1297" s="35"/>
      <c r="B1297" s="36"/>
      <c r="C1297" s="36"/>
      <c r="D1297" s="37"/>
      <c r="E1297" s="36"/>
      <c r="F1297" s="38"/>
      <c r="G1297" s="45" t="s">
        <v>1723</v>
      </c>
      <c r="H1297" s="43">
        <f>SUM(H1296,H1294,H1292,H1290,H1284)</f>
        <v>650408.11</v>
      </c>
    </row>
    <row r="1298" spans="1:8" ht="20.25" x14ac:dyDescent="0.3">
      <c r="A1298" s="35">
        <v>1000047564</v>
      </c>
      <c r="B1298" s="36">
        <v>5931</v>
      </c>
      <c r="C1298" s="36"/>
      <c r="D1298" s="37">
        <v>43530</v>
      </c>
      <c r="E1298" s="36">
        <v>234101</v>
      </c>
      <c r="F1298" s="38">
        <v>130663157</v>
      </c>
      <c r="G1298" s="48" t="s">
        <v>390</v>
      </c>
      <c r="H1298" s="41">
        <v>43000</v>
      </c>
    </row>
    <row r="1299" spans="1:8" s="5" customFormat="1" ht="20.25" x14ac:dyDescent="0.3">
      <c r="A1299" s="35">
        <v>1000047623</v>
      </c>
      <c r="B1299" s="36">
        <v>5953</v>
      </c>
      <c r="C1299" s="36"/>
      <c r="D1299" s="37">
        <v>43535</v>
      </c>
      <c r="E1299" s="36">
        <v>234101</v>
      </c>
      <c r="F1299" s="38">
        <v>130663157</v>
      </c>
      <c r="G1299" s="48" t="s">
        <v>390</v>
      </c>
      <c r="H1299" s="41">
        <v>90000</v>
      </c>
    </row>
    <row r="1300" spans="1:8" ht="20.25" x14ac:dyDescent="0.3">
      <c r="A1300" s="35"/>
      <c r="B1300" s="36"/>
      <c r="C1300" s="36"/>
      <c r="D1300" s="37"/>
      <c r="E1300" s="36"/>
      <c r="F1300" s="38"/>
      <c r="G1300" s="96" t="s">
        <v>1724</v>
      </c>
      <c r="H1300" s="97">
        <f>SUM(H1298:H1299)</f>
        <v>133000</v>
      </c>
    </row>
    <row r="1301" spans="1:8" s="5" customFormat="1" ht="20.25" x14ac:dyDescent="0.3">
      <c r="A1301" s="35">
        <v>1000047820</v>
      </c>
      <c r="B1301" s="36">
        <v>6000</v>
      </c>
      <c r="C1301" s="36" t="s">
        <v>1203</v>
      </c>
      <c r="D1301" s="37">
        <v>43559</v>
      </c>
      <c r="E1301" s="36">
        <v>239301</v>
      </c>
      <c r="F1301" s="38">
        <v>130663157</v>
      </c>
      <c r="G1301" s="48" t="s">
        <v>390</v>
      </c>
      <c r="H1301" s="41">
        <v>35640</v>
      </c>
    </row>
    <row r="1302" spans="1:8" ht="20.25" x14ac:dyDescent="0.3">
      <c r="A1302" s="35">
        <v>1000047854</v>
      </c>
      <c r="B1302" s="36">
        <v>6003</v>
      </c>
      <c r="C1302" s="36" t="s">
        <v>1391</v>
      </c>
      <c r="D1302" s="37">
        <v>43560</v>
      </c>
      <c r="E1302" s="36">
        <v>239301</v>
      </c>
      <c r="F1302" s="38">
        <v>130663157</v>
      </c>
      <c r="G1302" s="48" t="s">
        <v>390</v>
      </c>
      <c r="H1302" s="41">
        <v>44850</v>
      </c>
    </row>
    <row r="1303" spans="1:8" ht="20.25" x14ac:dyDescent="0.3">
      <c r="A1303" s="35">
        <v>1000047859</v>
      </c>
      <c r="B1303" s="36">
        <v>6008</v>
      </c>
      <c r="C1303" s="36" t="s">
        <v>1725</v>
      </c>
      <c r="D1303" s="37">
        <v>43564</v>
      </c>
      <c r="E1303" s="36">
        <v>234101</v>
      </c>
      <c r="F1303" s="38">
        <v>130663157</v>
      </c>
      <c r="G1303" s="48" t="s">
        <v>390</v>
      </c>
      <c r="H1303" s="41">
        <v>54000</v>
      </c>
    </row>
    <row r="1304" spans="1:8" s="5" customFormat="1" ht="20.25" x14ac:dyDescent="0.3">
      <c r="A1304" s="35">
        <v>1000047977</v>
      </c>
      <c r="B1304" s="36">
        <v>6042</v>
      </c>
      <c r="C1304" s="36" t="s">
        <v>1726</v>
      </c>
      <c r="D1304" s="37">
        <v>43578</v>
      </c>
      <c r="E1304" s="36">
        <v>234101</v>
      </c>
      <c r="F1304" s="38">
        <v>130663157</v>
      </c>
      <c r="G1304" s="48" t="s">
        <v>390</v>
      </c>
      <c r="H1304" s="41">
        <v>26450</v>
      </c>
    </row>
    <row r="1305" spans="1:8" ht="20.25" x14ac:dyDescent="0.3">
      <c r="A1305" s="35"/>
      <c r="B1305" s="36"/>
      <c r="C1305" s="36"/>
      <c r="D1305" s="37"/>
      <c r="E1305" s="36"/>
      <c r="F1305" s="38"/>
      <c r="G1305" s="96" t="s">
        <v>1727</v>
      </c>
      <c r="H1305" s="97">
        <f>SUM(H1301:H1304)</f>
        <v>160940</v>
      </c>
    </row>
    <row r="1306" spans="1:8" s="5" customFormat="1" ht="20.25" x14ac:dyDescent="0.3">
      <c r="A1306" s="35">
        <v>1000048201</v>
      </c>
      <c r="B1306" s="36">
        <v>6090</v>
      </c>
      <c r="C1306" s="36" t="s">
        <v>1728</v>
      </c>
      <c r="D1306" s="37">
        <v>43602</v>
      </c>
      <c r="E1306" s="36">
        <v>234101</v>
      </c>
      <c r="F1306" s="38">
        <v>130663157</v>
      </c>
      <c r="G1306" s="39" t="s">
        <v>390</v>
      </c>
      <c r="H1306" s="41">
        <v>86450</v>
      </c>
    </row>
    <row r="1307" spans="1:8" ht="20.25" x14ac:dyDescent="0.3">
      <c r="A1307" s="35">
        <v>1000048251</v>
      </c>
      <c r="B1307" s="36">
        <v>6110</v>
      </c>
      <c r="C1307" s="36" t="s">
        <v>1729</v>
      </c>
      <c r="D1307" s="37">
        <v>43608</v>
      </c>
      <c r="E1307" s="36">
        <v>234101</v>
      </c>
      <c r="F1307" s="38">
        <v>130663157</v>
      </c>
      <c r="G1307" s="39" t="s">
        <v>390</v>
      </c>
      <c r="H1307" s="41">
        <v>39990</v>
      </c>
    </row>
    <row r="1308" spans="1:8" s="5" customFormat="1" ht="20.25" x14ac:dyDescent="0.3">
      <c r="A1308" s="35"/>
      <c r="B1308" s="36"/>
      <c r="C1308" s="36"/>
      <c r="D1308" s="37"/>
      <c r="E1308" s="36"/>
      <c r="F1308" s="38"/>
      <c r="G1308" s="96" t="s">
        <v>1730</v>
      </c>
      <c r="H1308" s="97">
        <f>SUM(H1306:H1307)</f>
        <v>126440</v>
      </c>
    </row>
    <row r="1309" spans="1:8" ht="20.25" x14ac:dyDescent="0.3">
      <c r="A1309" s="35">
        <v>1000049023</v>
      </c>
      <c r="B1309" s="36">
        <v>6279</v>
      </c>
      <c r="C1309" s="36" t="s">
        <v>1731</v>
      </c>
      <c r="D1309" s="37">
        <v>43685</v>
      </c>
      <c r="E1309" s="36">
        <v>234101</v>
      </c>
      <c r="F1309" s="38">
        <v>130663157</v>
      </c>
      <c r="G1309" s="39" t="s">
        <v>390</v>
      </c>
      <c r="H1309" s="41">
        <v>47800</v>
      </c>
    </row>
    <row r="1310" spans="1:8" s="5" customFormat="1" ht="20.25" x14ac:dyDescent="0.3">
      <c r="A1310" s="35"/>
      <c r="B1310" s="36"/>
      <c r="C1310" s="36"/>
      <c r="D1310" s="37"/>
      <c r="E1310" s="36"/>
      <c r="F1310" s="38"/>
      <c r="G1310" s="96" t="s">
        <v>1286</v>
      </c>
      <c r="H1310" s="97">
        <f>SUM(H1309)</f>
        <v>47800</v>
      </c>
    </row>
    <row r="1311" spans="1:8" ht="20.25" x14ac:dyDescent="0.3">
      <c r="A1311" s="35">
        <v>1000049769</v>
      </c>
      <c r="B1311" s="36">
        <v>6482</v>
      </c>
      <c r="C1311" s="36" t="s">
        <v>1732</v>
      </c>
      <c r="D1311" s="37">
        <v>43760</v>
      </c>
      <c r="E1311" s="36">
        <v>234101</v>
      </c>
      <c r="F1311" s="38">
        <v>130663157</v>
      </c>
      <c r="G1311" s="39" t="s">
        <v>390</v>
      </c>
      <c r="H1311" s="41">
        <v>36960</v>
      </c>
    </row>
    <row r="1312" spans="1:8" s="5" customFormat="1" ht="20.25" x14ac:dyDescent="0.3">
      <c r="A1312" s="35">
        <v>1000049741</v>
      </c>
      <c r="B1312" s="36">
        <v>6474</v>
      </c>
      <c r="C1312" s="36" t="s">
        <v>1733</v>
      </c>
      <c r="D1312" s="37">
        <v>43760</v>
      </c>
      <c r="E1312" s="36">
        <v>233201</v>
      </c>
      <c r="F1312" s="38">
        <v>130663157</v>
      </c>
      <c r="G1312" s="39" t="s">
        <v>390</v>
      </c>
      <c r="H1312" s="41">
        <v>83048.399999999994</v>
      </c>
    </row>
    <row r="1313" spans="1:8" ht="20.25" x14ac:dyDescent="0.3">
      <c r="A1313" s="35"/>
      <c r="B1313" s="36"/>
      <c r="C1313" s="36"/>
      <c r="D1313" s="37"/>
      <c r="E1313" s="36"/>
      <c r="F1313" s="38"/>
      <c r="G1313" s="96" t="s">
        <v>1721</v>
      </c>
      <c r="H1313" s="97">
        <f>SUM(H1311:H1312)</f>
        <v>120008.4</v>
      </c>
    </row>
    <row r="1314" spans="1:8" s="5" customFormat="1" ht="20.25" x14ac:dyDescent="0.3">
      <c r="A1314" s="35">
        <v>1000049939</v>
      </c>
      <c r="B1314" s="36">
        <v>6536</v>
      </c>
      <c r="C1314" s="36" t="s">
        <v>1734</v>
      </c>
      <c r="D1314" s="37">
        <v>43777</v>
      </c>
      <c r="E1314" s="36">
        <v>234101</v>
      </c>
      <c r="F1314" s="38">
        <v>130663157</v>
      </c>
      <c r="G1314" s="39" t="s">
        <v>390</v>
      </c>
      <c r="H1314" s="41">
        <v>77000</v>
      </c>
    </row>
    <row r="1315" spans="1:8" ht="20.25" x14ac:dyDescent="0.3">
      <c r="A1315" s="35">
        <v>1000049940</v>
      </c>
      <c r="B1315" s="36">
        <v>6537</v>
      </c>
      <c r="C1315" s="36" t="s">
        <v>1735</v>
      </c>
      <c r="D1315" s="37">
        <v>43777</v>
      </c>
      <c r="E1315" s="36">
        <v>239301</v>
      </c>
      <c r="F1315" s="38">
        <v>130663157</v>
      </c>
      <c r="G1315" s="39" t="s">
        <v>390</v>
      </c>
      <c r="H1315" s="41">
        <v>3481</v>
      </c>
    </row>
    <row r="1316" spans="1:8" s="5" customFormat="1" ht="20.25" x14ac:dyDescent="0.3">
      <c r="A1316" s="35"/>
      <c r="B1316" s="36"/>
      <c r="C1316" s="36"/>
      <c r="D1316" s="37"/>
      <c r="E1316" s="36"/>
      <c r="F1316" s="38"/>
      <c r="G1316" s="96" t="s">
        <v>1481</v>
      </c>
      <c r="H1316" s="97">
        <f>SUM(H1314:H1315)</f>
        <v>80481</v>
      </c>
    </row>
    <row r="1317" spans="1:8" ht="20.25" x14ac:dyDescent="0.3">
      <c r="A1317" s="35">
        <v>1000052534</v>
      </c>
      <c r="B1317" s="36">
        <v>7840</v>
      </c>
      <c r="C1317" s="36" t="s">
        <v>1736</v>
      </c>
      <c r="D1317" s="37">
        <v>44148</v>
      </c>
      <c r="E1317" s="36">
        <v>239301</v>
      </c>
      <c r="F1317" s="38">
        <v>130663157</v>
      </c>
      <c r="G1317" s="39" t="s">
        <v>390</v>
      </c>
      <c r="H1317" s="41">
        <v>9937.5</v>
      </c>
    </row>
    <row r="1318" spans="1:8" s="5" customFormat="1" ht="20.25" x14ac:dyDescent="0.3">
      <c r="A1318" s="35"/>
      <c r="B1318" s="36"/>
      <c r="C1318" s="36"/>
      <c r="D1318" s="37"/>
      <c r="E1318" s="36"/>
      <c r="F1318" s="38"/>
      <c r="G1318" s="96" t="s">
        <v>935</v>
      </c>
      <c r="H1318" s="97">
        <f>SUM(H1317)</f>
        <v>9937.5</v>
      </c>
    </row>
    <row r="1319" spans="1:8" s="5" customFormat="1" ht="20.25" x14ac:dyDescent="0.3">
      <c r="A1319" s="35">
        <v>1000053927</v>
      </c>
      <c r="B1319" s="36">
        <v>8403</v>
      </c>
      <c r="C1319" s="36" t="s">
        <v>1737</v>
      </c>
      <c r="D1319" s="37">
        <v>44351</v>
      </c>
      <c r="E1319" s="36">
        <v>234101</v>
      </c>
      <c r="F1319" s="38">
        <v>130663157</v>
      </c>
      <c r="G1319" s="39" t="s">
        <v>390</v>
      </c>
      <c r="H1319" s="41">
        <v>107400</v>
      </c>
    </row>
    <row r="1320" spans="1:8" s="5" customFormat="1" ht="20.25" x14ac:dyDescent="0.3">
      <c r="A1320" s="35"/>
      <c r="B1320" s="36"/>
      <c r="C1320" s="36"/>
      <c r="D1320" s="37"/>
      <c r="E1320" s="36"/>
      <c r="F1320" s="38"/>
      <c r="G1320" s="96" t="s">
        <v>990</v>
      </c>
      <c r="H1320" s="97">
        <f>SUM(H1319)</f>
        <v>107400</v>
      </c>
    </row>
    <row r="1321" spans="1:8" s="5" customFormat="1" ht="20.25" x14ac:dyDescent="0.3">
      <c r="A1321" s="35"/>
      <c r="B1321" s="36"/>
      <c r="C1321" s="36"/>
      <c r="D1321" s="37"/>
      <c r="E1321" s="36"/>
      <c r="F1321" s="38"/>
      <c r="G1321" s="45" t="s">
        <v>1738</v>
      </c>
      <c r="H1321" s="43">
        <f>SUM(H1320,H1318,H1316,H1313,H1310,H1308,H1305,H1300)</f>
        <v>786006.9</v>
      </c>
    </row>
    <row r="1322" spans="1:8" s="5" customFormat="1" ht="20.25" x14ac:dyDescent="0.3">
      <c r="A1322" s="35">
        <v>1000054184</v>
      </c>
      <c r="B1322" s="36">
        <v>3435</v>
      </c>
      <c r="C1322" s="36" t="s">
        <v>1739</v>
      </c>
      <c r="D1322" s="37">
        <v>44382</v>
      </c>
      <c r="E1322" s="36">
        <v>234101</v>
      </c>
      <c r="F1322" s="38" t="s">
        <v>1740</v>
      </c>
      <c r="G1322" s="48" t="s">
        <v>401</v>
      </c>
      <c r="H1322" s="44">
        <v>34569.360000000001</v>
      </c>
    </row>
    <row r="1323" spans="1:8" s="5" customFormat="1" ht="20.25" x14ac:dyDescent="0.3">
      <c r="A1323" s="35">
        <v>1000054281</v>
      </c>
      <c r="B1323" s="36">
        <v>3463</v>
      </c>
      <c r="C1323" s="36" t="s">
        <v>1741</v>
      </c>
      <c r="D1323" s="37">
        <v>44392</v>
      </c>
      <c r="E1323" s="36">
        <v>234101</v>
      </c>
      <c r="F1323" s="38" t="s">
        <v>1740</v>
      </c>
      <c r="G1323" s="48" t="s">
        <v>401</v>
      </c>
      <c r="H1323" s="44">
        <v>108843.86</v>
      </c>
    </row>
    <row r="1324" spans="1:8" s="5" customFormat="1" ht="20.25" x14ac:dyDescent="0.3">
      <c r="A1324" s="35"/>
      <c r="B1324" s="36"/>
      <c r="C1324" s="36"/>
      <c r="D1324" s="37"/>
      <c r="E1324" s="36"/>
      <c r="F1324" s="38"/>
      <c r="G1324" s="96" t="s">
        <v>1201</v>
      </c>
      <c r="H1324" s="98">
        <f>SUM(H1322:H1323)</f>
        <v>143413.22</v>
      </c>
    </row>
    <row r="1325" spans="1:8" s="5" customFormat="1" ht="20.25" x14ac:dyDescent="0.3">
      <c r="A1325" s="35">
        <v>1000054329</v>
      </c>
      <c r="B1325" s="36">
        <v>3508</v>
      </c>
      <c r="C1325" s="36" t="s">
        <v>1742</v>
      </c>
      <c r="D1325" s="37">
        <v>44400</v>
      </c>
      <c r="E1325" s="36">
        <v>234101</v>
      </c>
      <c r="F1325" s="38" t="s">
        <v>1740</v>
      </c>
      <c r="G1325" s="48" t="s">
        <v>401</v>
      </c>
      <c r="H1325" s="44">
        <v>49384.800000000003</v>
      </c>
    </row>
    <row r="1326" spans="1:8" s="5" customFormat="1" ht="20.25" x14ac:dyDescent="0.3">
      <c r="A1326" s="35"/>
      <c r="B1326" s="36"/>
      <c r="C1326" s="36"/>
      <c r="D1326" s="37"/>
      <c r="E1326" s="36"/>
      <c r="F1326" s="38"/>
      <c r="G1326" s="96" t="s">
        <v>925</v>
      </c>
      <c r="H1326" s="98">
        <f>SUM(H1325)</f>
        <v>49384.800000000003</v>
      </c>
    </row>
    <row r="1327" spans="1:8" s="5" customFormat="1" ht="20.25" x14ac:dyDescent="0.3">
      <c r="A1327" s="35">
        <v>1000054934</v>
      </c>
      <c r="B1327" s="36">
        <v>3821</v>
      </c>
      <c r="C1327" s="36" t="s">
        <v>1743</v>
      </c>
      <c r="D1327" s="37">
        <v>44469</v>
      </c>
      <c r="E1327" s="36">
        <v>234101</v>
      </c>
      <c r="F1327" s="38" t="s">
        <v>1740</v>
      </c>
      <c r="G1327" s="48" t="s">
        <v>401</v>
      </c>
      <c r="H1327" s="44">
        <v>49384.800000000003</v>
      </c>
    </row>
    <row r="1328" spans="1:8" s="5" customFormat="1" ht="20.25" x14ac:dyDescent="0.3">
      <c r="A1328" s="35">
        <v>1000054989</v>
      </c>
      <c r="B1328" s="36">
        <v>3860</v>
      </c>
      <c r="C1328" s="36" t="s">
        <v>1603</v>
      </c>
      <c r="D1328" s="37">
        <v>44476</v>
      </c>
      <c r="E1328" s="36">
        <v>234101</v>
      </c>
      <c r="F1328" s="38" t="s">
        <v>1740</v>
      </c>
      <c r="G1328" s="48" t="s">
        <v>401</v>
      </c>
      <c r="H1328" s="44">
        <v>49384.800000000003</v>
      </c>
    </row>
    <row r="1329" spans="1:8" s="5" customFormat="1" ht="20.25" x14ac:dyDescent="0.3">
      <c r="A1329" s="35">
        <v>1000055082</v>
      </c>
      <c r="B1329" s="36">
        <v>3890</v>
      </c>
      <c r="C1329" s="36" t="s">
        <v>1744</v>
      </c>
      <c r="D1329" s="37">
        <v>44487</v>
      </c>
      <c r="E1329" s="36">
        <v>234101</v>
      </c>
      <c r="F1329" s="38" t="s">
        <v>1740</v>
      </c>
      <c r="G1329" s="48" t="s">
        <v>401</v>
      </c>
      <c r="H1329" s="44">
        <v>49384.800000000003</v>
      </c>
    </row>
    <row r="1330" spans="1:8" s="5" customFormat="1" ht="20.25" x14ac:dyDescent="0.3">
      <c r="A1330" s="35"/>
      <c r="B1330" s="36"/>
      <c r="C1330" s="36"/>
      <c r="D1330" s="37"/>
      <c r="E1330" s="36"/>
      <c r="F1330" s="38"/>
      <c r="G1330" s="96" t="s">
        <v>928</v>
      </c>
      <c r="H1330" s="98">
        <f>SUM(H1327:H1329)</f>
        <v>148154.40000000002</v>
      </c>
    </row>
    <row r="1331" spans="1:8" s="5" customFormat="1" ht="20.25" x14ac:dyDescent="0.3">
      <c r="A1331" s="35"/>
      <c r="B1331" s="36"/>
      <c r="C1331" s="36"/>
      <c r="D1331" s="37"/>
      <c r="E1331" s="36"/>
      <c r="F1331" s="38"/>
      <c r="G1331" s="45" t="s">
        <v>1745</v>
      </c>
      <c r="H1331" s="43">
        <f>SUM(H1330,H1326,H1324)</f>
        <v>340952.42000000004</v>
      </c>
    </row>
    <row r="1332" spans="1:8" s="5" customFormat="1" ht="20.25" x14ac:dyDescent="0.3">
      <c r="A1332" s="35">
        <v>1000056712</v>
      </c>
      <c r="B1332" s="36">
        <v>175</v>
      </c>
      <c r="C1332" s="36" t="s">
        <v>1746</v>
      </c>
      <c r="D1332" s="37">
        <v>44700</v>
      </c>
      <c r="E1332" s="36">
        <v>239301</v>
      </c>
      <c r="F1332" s="38" t="s">
        <v>1747</v>
      </c>
      <c r="G1332" s="48" t="s">
        <v>404</v>
      </c>
      <c r="H1332" s="44">
        <v>110739.1</v>
      </c>
    </row>
    <row r="1333" spans="1:8" s="5" customFormat="1" ht="20.25" x14ac:dyDescent="0.3">
      <c r="A1333" s="35">
        <v>1000056552</v>
      </c>
      <c r="B1333" s="36">
        <v>173</v>
      </c>
      <c r="C1333" s="36" t="s">
        <v>1642</v>
      </c>
      <c r="D1333" s="37">
        <v>44694</v>
      </c>
      <c r="E1333" s="36">
        <v>239301</v>
      </c>
      <c r="F1333" s="38" t="s">
        <v>1747</v>
      </c>
      <c r="G1333" s="48" t="s">
        <v>404</v>
      </c>
      <c r="H1333" s="44">
        <v>120107.95</v>
      </c>
    </row>
    <row r="1334" spans="1:8" s="8" customFormat="1" ht="20.25" x14ac:dyDescent="0.3">
      <c r="A1334" s="35">
        <v>1000056590</v>
      </c>
      <c r="B1334" s="36">
        <v>168</v>
      </c>
      <c r="C1334" s="36" t="s">
        <v>1078</v>
      </c>
      <c r="D1334" s="37">
        <v>44687</v>
      </c>
      <c r="E1334" s="36">
        <v>234101</v>
      </c>
      <c r="F1334" s="38" t="s">
        <v>1747</v>
      </c>
      <c r="G1334" s="48" t="s">
        <v>404</v>
      </c>
      <c r="H1334" s="44">
        <v>149250</v>
      </c>
    </row>
    <row r="1335" spans="1:8" s="5" customFormat="1" ht="20.25" x14ac:dyDescent="0.3">
      <c r="A1335" s="35">
        <v>1000056652</v>
      </c>
      <c r="B1335" s="36">
        <v>170</v>
      </c>
      <c r="C1335" s="36" t="s">
        <v>1085</v>
      </c>
      <c r="D1335" s="37">
        <v>44693</v>
      </c>
      <c r="E1335" s="36">
        <v>234101</v>
      </c>
      <c r="F1335" s="38" t="s">
        <v>1747</v>
      </c>
      <c r="G1335" s="48" t="s">
        <v>404</v>
      </c>
      <c r="H1335" s="44">
        <v>105000</v>
      </c>
    </row>
    <row r="1336" spans="1:8" s="5" customFormat="1" ht="20.25" x14ac:dyDescent="0.3">
      <c r="A1336" s="35"/>
      <c r="B1336" s="36"/>
      <c r="C1336" s="36"/>
      <c r="D1336" s="37"/>
      <c r="E1336" s="36"/>
      <c r="F1336" s="38"/>
      <c r="G1336" s="96" t="s">
        <v>960</v>
      </c>
      <c r="H1336" s="98">
        <f>SUM(H1332:H1335)</f>
        <v>485097.05</v>
      </c>
    </row>
    <row r="1337" spans="1:8" s="5" customFormat="1" ht="20.25" x14ac:dyDescent="0.3">
      <c r="A1337" s="35">
        <v>1000056651</v>
      </c>
      <c r="B1337" s="36">
        <v>610</v>
      </c>
      <c r="C1337" s="36" t="s">
        <v>1289</v>
      </c>
      <c r="D1337" s="37">
        <v>44693</v>
      </c>
      <c r="E1337" s="36">
        <v>234101</v>
      </c>
      <c r="F1337" s="38" t="s">
        <v>1747</v>
      </c>
      <c r="G1337" s="48" t="s">
        <v>404</v>
      </c>
      <c r="H1337" s="44">
        <v>63600</v>
      </c>
    </row>
    <row r="1338" spans="1:8" s="5" customFormat="1" ht="20.25" x14ac:dyDescent="0.3">
      <c r="A1338" s="35">
        <v>1000056771</v>
      </c>
      <c r="B1338" s="36">
        <v>636</v>
      </c>
      <c r="C1338" s="36" t="s">
        <v>1643</v>
      </c>
      <c r="D1338" s="37">
        <v>44712</v>
      </c>
      <c r="E1338" s="36">
        <v>234101</v>
      </c>
      <c r="F1338" s="38" t="s">
        <v>1747</v>
      </c>
      <c r="G1338" s="48" t="s">
        <v>404</v>
      </c>
      <c r="H1338" s="44">
        <v>83007.5</v>
      </c>
    </row>
    <row r="1339" spans="1:8" s="5" customFormat="1" ht="20.25" x14ac:dyDescent="0.3">
      <c r="A1339" s="35">
        <v>1000056769</v>
      </c>
      <c r="B1339" s="36">
        <v>643</v>
      </c>
      <c r="C1339" s="36" t="s">
        <v>1748</v>
      </c>
      <c r="D1339" s="37">
        <v>44714</v>
      </c>
      <c r="E1339" s="36">
        <v>234101</v>
      </c>
      <c r="F1339" s="38" t="s">
        <v>1747</v>
      </c>
      <c r="G1339" s="48" t="s">
        <v>404</v>
      </c>
      <c r="H1339" s="44">
        <v>160787.5</v>
      </c>
    </row>
    <row r="1340" spans="1:8" s="5" customFormat="1" ht="20.25" x14ac:dyDescent="0.3">
      <c r="A1340" s="35">
        <v>1000056795</v>
      </c>
      <c r="B1340" s="36">
        <v>647</v>
      </c>
      <c r="C1340" s="36" t="s">
        <v>1087</v>
      </c>
      <c r="D1340" s="37">
        <v>44715</v>
      </c>
      <c r="E1340" s="36">
        <v>239301</v>
      </c>
      <c r="F1340" s="38" t="s">
        <v>1747</v>
      </c>
      <c r="G1340" s="48" t="s">
        <v>404</v>
      </c>
      <c r="H1340" s="44">
        <v>101232.3</v>
      </c>
    </row>
    <row r="1341" spans="1:8" s="5" customFormat="1" ht="20.25" x14ac:dyDescent="0.3">
      <c r="A1341" s="35">
        <v>1000056693</v>
      </c>
      <c r="B1341" s="36">
        <v>620</v>
      </c>
      <c r="C1341" s="36" t="s">
        <v>1749</v>
      </c>
      <c r="D1341" s="37">
        <v>44700</v>
      </c>
      <c r="E1341" s="36">
        <v>239301</v>
      </c>
      <c r="F1341" s="38" t="s">
        <v>1747</v>
      </c>
      <c r="G1341" s="48" t="s">
        <v>404</v>
      </c>
      <c r="H1341" s="44">
        <v>147000</v>
      </c>
    </row>
    <row r="1342" spans="1:8" s="5" customFormat="1" ht="20.25" x14ac:dyDescent="0.3">
      <c r="A1342" s="35"/>
      <c r="B1342" s="36"/>
      <c r="C1342" s="36"/>
      <c r="D1342" s="37"/>
      <c r="E1342" s="36"/>
      <c r="F1342" s="38"/>
      <c r="G1342" s="96" t="s">
        <v>916</v>
      </c>
      <c r="H1342" s="98">
        <f>SUM(H1337:H1341)</f>
        <v>555627.30000000005</v>
      </c>
    </row>
    <row r="1343" spans="1:8" s="5" customFormat="1" ht="20.25" x14ac:dyDescent="0.3">
      <c r="A1343" s="35">
        <v>1000056945</v>
      </c>
      <c r="B1343" s="36">
        <v>179</v>
      </c>
      <c r="C1343" s="36" t="s">
        <v>1088</v>
      </c>
      <c r="D1343" s="37">
        <v>44739</v>
      </c>
      <c r="E1343" s="36">
        <v>239301</v>
      </c>
      <c r="F1343" s="38" t="s">
        <v>1747</v>
      </c>
      <c r="G1343" s="48" t="s">
        <v>404</v>
      </c>
      <c r="H1343" s="44">
        <v>26880</v>
      </c>
    </row>
    <row r="1344" spans="1:8" s="5" customFormat="1" ht="20.25" x14ac:dyDescent="0.3">
      <c r="A1344" s="35">
        <v>1000057149</v>
      </c>
      <c r="B1344" s="36">
        <v>180</v>
      </c>
      <c r="C1344" s="36" t="s">
        <v>1089</v>
      </c>
      <c r="D1344" s="37">
        <v>44764</v>
      </c>
      <c r="E1344" s="36">
        <v>234101</v>
      </c>
      <c r="F1344" s="38" t="s">
        <v>1747</v>
      </c>
      <c r="G1344" s="48" t="s">
        <v>404</v>
      </c>
      <c r="H1344" s="44">
        <v>99500</v>
      </c>
    </row>
    <row r="1345" spans="1:8" s="5" customFormat="1" ht="20.25" x14ac:dyDescent="0.3">
      <c r="A1345" s="35"/>
      <c r="B1345" s="36"/>
      <c r="C1345" s="36"/>
      <c r="D1345" s="37"/>
      <c r="E1345" s="36"/>
      <c r="F1345" s="38"/>
      <c r="G1345" s="96" t="s">
        <v>860</v>
      </c>
      <c r="H1345" s="98">
        <f>SUM(H1343:H1344)</f>
        <v>126380</v>
      </c>
    </row>
    <row r="1346" spans="1:8" s="5" customFormat="1" ht="20.25" x14ac:dyDescent="0.3">
      <c r="A1346" s="35">
        <v>1000057333</v>
      </c>
      <c r="B1346" s="36">
        <v>788</v>
      </c>
      <c r="C1346" s="36" t="s">
        <v>1090</v>
      </c>
      <c r="D1346" s="37">
        <v>44795</v>
      </c>
      <c r="E1346" s="36">
        <v>234101</v>
      </c>
      <c r="F1346" s="38" t="s">
        <v>1747</v>
      </c>
      <c r="G1346" s="48" t="s">
        <v>404</v>
      </c>
      <c r="H1346" s="44">
        <v>52215</v>
      </c>
    </row>
    <row r="1347" spans="1:8" s="5" customFormat="1" ht="20.25" x14ac:dyDescent="0.3">
      <c r="A1347" s="35"/>
      <c r="B1347" s="36"/>
      <c r="C1347" s="36"/>
      <c r="D1347" s="37"/>
      <c r="E1347" s="36"/>
      <c r="F1347" s="38"/>
      <c r="G1347" s="96" t="s">
        <v>872</v>
      </c>
      <c r="H1347" s="98">
        <f>SUM(H1346)</f>
        <v>52215</v>
      </c>
    </row>
    <row r="1348" spans="1:8" s="5" customFormat="1" ht="20.25" x14ac:dyDescent="0.3">
      <c r="A1348" s="35">
        <v>1000057358</v>
      </c>
      <c r="B1348" s="36">
        <v>792</v>
      </c>
      <c r="C1348" s="36" t="s">
        <v>1750</v>
      </c>
      <c r="D1348" s="37">
        <v>44798</v>
      </c>
      <c r="E1348" s="36">
        <v>234101</v>
      </c>
      <c r="F1348" s="38" t="s">
        <v>1747</v>
      </c>
      <c r="G1348" s="48" t="s">
        <v>404</v>
      </c>
      <c r="H1348" s="44">
        <v>99500</v>
      </c>
    </row>
    <row r="1349" spans="1:8" ht="20.25" x14ac:dyDescent="0.3">
      <c r="A1349" s="35">
        <v>1000057365</v>
      </c>
      <c r="B1349" s="36">
        <v>794</v>
      </c>
      <c r="C1349" s="36" t="s">
        <v>1094</v>
      </c>
      <c r="D1349" s="37">
        <v>44832</v>
      </c>
      <c r="E1349" s="36">
        <v>234101</v>
      </c>
      <c r="F1349" s="38" t="s">
        <v>1747</v>
      </c>
      <c r="G1349" s="48" t="s">
        <v>404</v>
      </c>
      <c r="H1349" s="44">
        <v>7975</v>
      </c>
    </row>
    <row r="1350" spans="1:8" s="5" customFormat="1" ht="20.25" x14ac:dyDescent="0.3">
      <c r="A1350" s="35">
        <v>1000057357</v>
      </c>
      <c r="B1350" s="36">
        <v>793</v>
      </c>
      <c r="C1350" s="36" t="s">
        <v>1091</v>
      </c>
      <c r="D1350" s="37">
        <v>44798</v>
      </c>
      <c r="E1350" s="36">
        <v>234101</v>
      </c>
      <c r="F1350" s="38" t="s">
        <v>1747</v>
      </c>
      <c r="G1350" s="48" t="s">
        <v>404</v>
      </c>
      <c r="H1350" s="44">
        <v>12800</v>
      </c>
    </row>
    <row r="1351" spans="1:8" s="5" customFormat="1" ht="20.25" x14ac:dyDescent="0.3">
      <c r="A1351" s="35">
        <v>1000057537</v>
      </c>
      <c r="B1351" s="36">
        <v>808</v>
      </c>
      <c r="C1351" s="36" t="s">
        <v>1092</v>
      </c>
      <c r="D1351" s="37">
        <v>44824</v>
      </c>
      <c r="E1351" s="36">
        <v>234101</v>
      </c>
      <c r="F1351" s="38" t="s">
        <v>1747</v>
      </c>
      <c r="G1351" s="48" t="s">
        <v>404</v>
      </c>
      <c r="H1351" s="44">
        <v>14160</v>
      </c>
    </row>
    <row r="1352" spans="1:8" s="5" customFormat="1" ht="20.25" x14ac:dyDescent="0.3">
      <c r="A1352" s="35"/>
      <c r="B1352" s="36"/>
      <c r="C1352" s="36"/>
      <c r="D1352" s="37"/>
      <c r="E1352" s="36"/>
      <c r="F1352" s="38"/>
      <c r="G1352" s="96" t="s">
        <v>883</v>
      </c>
      <c r="H1352" s="98">
        <f>SUM(H1348:H1351)</f>
        <v>134435</v>
      </c>
    </row>
    <row r="1353" spans="1:8" s="5" customFormat="1" ht="20.25" x14ac:dyDescent="0.3">
      <c r="A1353" s="35"/>
      <c r="B1353" s="36"/>
      <c r="C1353" s="36"/>
      <c r="D1353" s="37"/>
      <c r="E1353" s="36"/>
      <c r="F1353" s="38"/>
      <c r="G1353" s="45" t="s">
        <v>1751</v>
      </c>
      <c r="H1353" s="43">
        <f>SUM(H1352,H1347,H1345,H1342,H1336)</f>
        <v>1353754.35</v>
      </c>
    </row>
    <row r="1354" spans="1:8" ht="40.5" x14ac:dyDescent="0.3">
      <c r="A1354" s="35">
        <v>1000056877</v>
      </c>
      <c r="B1354" s="36">
        <v>692</v>
      </c>
      <c r="C1354" s="36" t="s">
        <v>1360</v>
      </c>
      <c r="D1354" s="37">
        <v>44734</v>
      </c>
      <c r="E1354" s="36">
        <v>235501</v>
      </c>
      <c r="F1354" s="38" t="s">
        <v>1752</v>
      </c>
      <c r="G1354" s="48" t="s">
        <v>405</v>
      </c>
      <c r="H1354" s="44">
        <v>120242</v>
      </c>
    </row>
    <row r="1355" spans="1:8" s="5" customFormat="1" ht="20.25" x14ac:dyDescent="0.3">
      <c r="A1355" s="35"/>
      <c r="B1355" s="36"/>
      <c r="C1355" s="36"/>
      <c r="D1355" s="37"/>
      <c r="E1355" s="36"/>
      <c r="F1355" s="38"/>
      <c r="G1355" s="96" t="s">
        <v>916</v>
      </c>
      <c r="H1355" s="98">
        <f>SUM(H1354:H1354)</f>
        <v>120242</v>
      </c>
    </row>
    <row r="1356" spans="1:8" ht="40.5" x14ac:dyDescent="0.3">
      <c r="A1356" s="35" t="s">
        <v>999</v>
      </c>
      <c r="B1356" s="36">
        <v>375</v>
      </c>
      <c r="C1356" s="36" t="s">
        <v>1508</v>
      </c>
      <c r="D1356" s="37">
        <v>44761</v>
      </c>
      <c r="E1356" s="36">
        <v>235501</v>
      </c>
      <c r="F1356" s="38" t="s">
        <v>1752</v>
      </c>
      <c r="G1356" s="48" t="s">
        <v>405</v>
      </c>
      <c r="H1356" s="44">
        <v>368779.5</v>
      </c>
    </row>
    <row r="1357" spans="1:8" ht="20.25" x14ac:dyDescent="0.3">
      <c r="A1357" s="35"/>
      <c r="B1357" s="36"/>
      <c r="C1357" s="36"/>
      <c r="D1357" s="37"/>
      <c r="E1357" s="36"/>
      <c r="F1357" s="38"/>
      <c r="G1357" s="96" t="s">
        <v>916</v>
      </c>
      <c r="H1357" s="98">
        <f>SUM(H1356)</f>
        <v>368779.5</v>
      </c>
    </row>
    <row r="1358" spans="1:8" s="5" customFormat="1" ht="40.5" x14ac:dyDescent="0.3">
      <c r="A1358" s="35">
        <v>1000057475</v>
      </c>
      <c r="B1358" s="36">
        <v>747</v>
      </c>
      <c r="C1358" s="36" t="s">
        <v>1391</v>
      </c>
      <c r="D1358" s="37">
        <v>44818</v>
      </c>
      <c r="E1358" s="36">
        <v>235501</v>
      </c>
      <c r="F1358" s="38" t="s">
        <v>1752</v>
      </c>
      <c r="G1358" s="48" t="s">
        <v>405</v>
      </c>
      <c r="H1358" s="44">
        <v>95226</v>
      </c>
    </row>
    <row r="1359" spans="1:8" s="5" customFormat="1" ht="20.25" x14ac:dyDescent="0.3">
      <c r="A1359" s="35"/>
      <c r="B1359" s="36"/>
      <c r="C1359" s="36"/>
      <c r="D1359" s="37"/>
      <c r="E1359" s="36"/>
      <c r="F1359" s="38"/>
      <c r="G1359" s="96" t="s">
        <v>883</v>
      </c>
      <c r="H1359" s="98">
        <f>SUM(H1358)</f>
        <v>95226</v>
      </c>
    </row>
    <row r="1360" spans="1:8" ht="20.25" x14ac:dyDescent="0.3">
      <c r="A1360" s="35"/>
      <c r="B1360" s="36"/>
      <c r="C1360" s="36"/>
      <c r="D1360" s="37"/>
      <c r="E1360" s="36"/>
      <c r="F1360" s="38"/>
      <c r="G1360" s="45" t="s">
        <v>1753</v>
      </c>
      <c r="H1360" s="43">
        <f>SUM(H1359,H1357,H1355)</f>
        <v>584247.5</v>
      </c>
    </row>
    <row r="1361" spans="1:8" s="5" customFormat="1" ht="20.25" x14ac:dyDescent="0.3">
      <c r="A1361" s="35">
        <v>1000057356</v>
      </c>
      <c r="B1361" s="36">
        <v>41</v>
      </c>
      <c r="C1361" s="36" t="s">
        <v>892</v>
      </c>
      <c r="D1361" s="37">
        <v>44798</v>
      </c>
      <c r="E1361" s="36">
        <v>235501</v>
      </c>
      <c r="F1361" s="38" t="s">
        <v>1754</v>
      </c>
      <c r="G1361" s="48" t="s">
        <v>813</v>
      </c>
      <c r="H1361" s="44">
        <v>87656.25</v>
      </c>
    </row>
    <row r="1362" spans="1:8" ht="20.25" x14ac:dyDescent="0.3">
      <c r="A1362" s="35">
        <v>1000057351</v>
      </c>
      <c r="B1362" s="36">
        <v>43</v>
      </c>
      <c r="C1362" s="36" t="s">
        <v>1330</v>
      </c>
      <c r="D1362" s="37">
        <v>44798</v>
      </c>
      <c r="E1362" s="36">
        <v>235501</v>
      </c>
      <c r="F1362" s="38" t="s">
        <v>1754</v>
      </c>
      <c r="G1362" s="48" t="s">
        <v>813</v>
      </c>
      <c r="H1362" s="44">
        <v>67620</v>
      </c>
    </row>
    <row r="1363" spans="1:8" s="5" customFormat="1" ht="20.25" x14ac:dyDescent="0.3">
      <c r="A1363" s="35">
        <v>1000057437</v>
      </c>
      <c r="B1363" s="36">
        <v>63</v>
      </c>
      <c r="C1363" s="36" t="s">
        <v>1123</v>
      </c>
      <c r="D1363" s="37">
        <v>44813</v>
      </c>
      <c r="E1363" s="36">
        <v>239301</v>
      </c>
      <c r="F1363" s="38" t="s">
        <v>1754</v>
      </c>
      <c r="G1363" s="48" t="s">
        <v>813</v>
      </c>
      <c r="H1363" s="44">
        <v>12452.82</v>
      </c>
    </row>
    <row r="1364" spans="1:8" ht="20.25" x14ac:dyDescent="0.3">
      <c r="A1364" s="35">
        <v>1000057413</v>
      </c>
      <c r="B1364" s="36">
        <v>51</v>
      </c>
      <c r="C1364" s="36" t="s">
        <v>1755</v>
      </c>
      <c r="D1364" s="37">
        <v>44805</v>
      </c>
      <c r="E1364" s="36">
        <v>239301</v>
      </c>
      <c r="F1364" s="38" t="s">
        <v>1754</v>
      </c>
      <c r="G1364" s="48" t="s">
        <v>813</v>
      </c>
      <c r="H1364" s="44">
        <v>44995</v>
      </c>
    </row>
    <row r="1365" spans="1:8" s="14" customFormat="1" ht="20.25" x14ac:dyDescent="0.3">
      <c r="A1365" s="35">
        <v>1000057484</v>
      </c>
      <c r="B1365" s="36">
        <v>71</v>
      </c>
      <c r="C1365" s="36" t="s">
        <v>1756</v>
      </c>
      <c r="D1365" s="37">
        <v>44818</v>
      </c>
      <c r="E1365" s="36">
        <v>239301</v>
      </c>
      <c r="F1365" s="38" t="s">
        <v>1754</v>
      </c>
      <c r="G1365" s="48" t="s">
        <v>813</v>
      </c>
      <c r="H1365" s="44">
        <v>44967.3</v>
      </c>
    </row>
    <row r="1366" spans="1:8" s="5" customFormat="1" ht="20.25" x14ac:dyDescent="0.3">
      <c r="A1366" s="35"/>
      <c r="B1366" s="36"/>
      <c r="C1366" s="36"/>
      <c r="D1366" s="37"/>
      <c r="E1366" s="36"/>
      <c r="F1366" s="38"/>
      <c r="G1366" s="96" t="s">
        <v>883</v>
      </c>
      <c r="H1366" s="98">
        <f>SUM(H1361:H1365)</f>
        <v>257691.37</v>
      </c>
    </row>
    <row r="1367" spans="1:8" s="14" customFormat="1" ht="20.25" x14ac:dyDescent="0.3">
      <c r="A1367" s="35"/>
      <c r="B1367" s="36"/>
      <c r="C1367" s="36"/>
      <c r="D1367" s="37"/>
      <c r="E1367" s="36"/>
      <c r="F1367" s="38"/>
      <c r="G1367" s="45" t="s">
        <v>1753</v>
      </c>
      <c r="H1367" s="43">
        <f>SUM(H1366)</f>
        <v>257691.37</v>
      </c>
    </row>
    <row r="1368" spans="1:8" s="14" customFormat="1" ht="20.25" x14ac:dyDescent="0.3">
      <c r="A1368" s="35">
        <v>1000056445</v>
      </c>
      <c r="B1368" s="36">
        <v>90103162</v>
      </c>
      <c r="C1368" s="50" t="s">
        <v>1757</v>
      </c>
      <c r="D1368" s="37">
        <v>44664</v>
      </c>
      <c r="E1368" s="36">
        <v>239301</v>
      </c>
      <c r="F1368" s="38" t="s">
        <v>1758</v>
      </c>
      <c r="G1368" s="48" t="s">
        <v>407</v>
      </c>
      <c r="H1368" s="44">
        <v>105679.48</v>
      </c>
    </row>
    <row r="1369" spans="1:8" s="5" customFormat="1" ht="20.25" x14ac:dyDescent="0.3">
      <c r="A1369" s="35"/>
      <c r="B1369" s="36"/>
      <c r="C1369" s="50"/>
      <c r="D1369" s="37"/>
      <c r="E1369" s="36"/>
      <c r="F1369" s="38"/>
      <c r="G1369" s="96" t="s">
        <v>1039</v>
      </c>
      <c r="H1369" s="98">
        <f>SUM(H1368:H1368)</f>
        <v>105679.48</v>
      </c>
    </row>
    <row r="1370" spans="1:8" s="5" customFormat="1" ht="20.25" x14ac:dyDescent="0.3">
      <c r="A1370" s="35">
        <v>1000056491</v>
      </c>
      <c r="B1370" s="36">
        <v>90103686</v>
      </c>
      <c r="C1370" s="50" t="s">
        <v>1759</v>
      </c>
      <c r="D1370" s="37">
        <v>44673</v>
      </c>
      <c r="E1370" s="36">
        <v>239301</v>
      </c>
      <c r="F1370" s="38" t="s">
        <v>1758</v>
      </c>
      <c r="G1370" s="48" t="s">
        <v>407</v>
      </c>
      <c r="H1370" s="44">
        <v>159041.57999999999</v>
      </c>
    </row>
    <row r="1371" spans="1:8" s="5" customFormat="1" ht="20.25" x14ac:dyDescent="0.3">
      <c r="A1371" s="35">
        <v>1000056716</v>
      </c>
      <c r="B1371" s="36">
        <v>90105271</v>
      </c>
      <c r="C1371" s="50" t="s">
        <v>1760</v>
      </c>
      <c r="D1371" s="37">
        <v>44701</v>
      </c>
      <c r="E1371" s="36">
        <v>239301</v>
      </c>
      <c r="F1371" s="38" t="s">
        <v>1758</v>
      </c>
      <c r="G1371" s="48" t="s">
        <v>407</v>
      </c>
      <c r="H1371" s="44">
        <v>17924.79</v>
      </c>
    </row>
    <row r="1372" spans="1:8" s="5" customFormat="1" ht="20.25" x14ac:dyDescent="0.3">
      <c r="A1372" s="35">
        <v>1000056601</v>
      </c>
      <c r="B1372" s="36">
        <v>90104501</v>
      </c>
      <c r="C1372" s="50" t="s">
        <v>1761</v>
      </c>
      <c r="D1372" s="37">
        <v>44687</v>
      </c>
      <c r="E1372" s="36">
        <v>239301</v>
      </c>
      <c r="F1372" s="38" t="s">
        <v>1758</v>
      </c>
      <c r="G1372" s="48" t="s">
        <v>407</v>
      </c>
      <c r="H1372" s="44">
        <v>138657.93</v>
      </c>
    </row>
    <row r="1373" spans="1:8" s="5" customFormat="1" ht="20.25" x14ac:dyDescent="0.3">
      <c r="A1373" s="35">
        <v>1000056654</v>
      </c>
      <c r="B1373" s="36">
        <v>90104828</v>
      </c>
      <c r="C1373" s="50" t="s">
        <v>1762</v>
      </c>
      <c r="D1373" s="37">
        <v>44694</v>
      </c>
      <c r="E1373" s="36">
        <v>239301</v>
      </c>
      <c r="F1373" s="38" t="s">
        <v>1758</v>
      </c>
      <c r="G1373" s="48" t="s">
        <v>407</v>
      </c>
      <c r="H1373" s="44">
        <v>125532.93</v>
      </c>
    </row>
    <row r="1374" spans="1:8" s="5" customFormat="1" ht="20.25" x14ac:dyDescent="0.3">
      <c r="A1374" s="35"/>
      <c r="B1374" s="36"/>
      <c r="C1374" s="36"/>
      <c r="D1374" s="37"/>
      <c r="E1374" s="36"/>
      <c r="F1374" s="38"/>
      <c r="G1374" s="96" t="s">
        <v>960</v>
      </c>
      <c r="H1374" s="98">
        <f>SUM(H1370:H1373)</f>
        <v>441157.23</v>
      </c>
    </row>
    <row r="1375" spans="1:8" s="5" customFormat="1" ht="20.25" x14ac:dyDescent="0.3">
      <c r="A1375" s="35">
        <v>1000056781</v>
      </c>
      <c r="B1375" s="36">
        <v>90105924</v>
      </c>
      <c r="C1375" s="36" t="s">
        <v>1763</v>
      </c>
      <c r="D1375" s="37">
        <v>44700</v>
      </c>
      <c r="E1375" s="36">
        <v>239301</v>
      </c>
      <c r="F1375" s="38" t="s">
        <v>1758</v>
      </c>
      <c r="G1375" s="48" t="s">
        <v>407</v>
      </c>
      <c r="H1375" s="44">
        <v>43737</v>
      </c>
    </row>
    <row r="1376" spans="1:8" s="5" customFormat="1" ht="20.25" x14ac:dyDescent="0.3">
      <c r="A1376" s="35">
        <v>1000056765</v>
      </c>
      <c r="B1376" s="36">
        <v>90105694</v>
      </c>
      <c r="C1376" s="36" t="s">
        <v>1764</v>
      </c>
      <c r="D1376" s="37">
        <v>44708</v>
      </c>
      <c r="E1376" s="36">
        <v>239301</v>
      </c>
      <c r="F1376" s="38" t="s">
        <v>1758</v>
      </c>
      <c r="G1376" s="48" t="s">
        <v>407</v>
      </c>
      <c r="H1376" s="44">
        <v>109789.21</v>
      </c>
    </row>
    <row r="1377" spans="1:8" s="5" customFormat="1" ht="20.25" x14ac:dyDescent="0.3">
      <c r="A1377" s="35">
        <v>1000056783</v>
      </c>
      <c r="B1377" s="36">
        <v>90105923</v>
      </c>
      <c r="C1377" s="36" t="s">
        <v>1765</v>
      </c>
      <c r="D1377" s="37">
        <v>44711</v>
      </c>
      <c r="E1377" s="36">
        <v>239301</v>
      </c>
      <c r="F1377" s="38" t="s">
        <v>1758</v>
      </c>
      <c r="G1377" s="48" t="s">
        <v>407</v>
      </c>
      <c r="H1377" s="44">
        <v>52678</v>
      </c>
    </row>
    <row r="1378" spans="1:8" s="5" customFormat="1" ht="20.25" x14ac:dyDescent="0.3">
      <c r="A1378" s="35">
        <v>1000056788</v>
      </c>
      <c r="B1378" s="36">
        <v>90106088</v>
      </c>
      <c r="C1378" s="36" t="s">
        <v>1766</v>
      </c>
      <c r="D1378" s="37">
        <v>44715</v>
      </c>
      <c r="E1378" s="36">
        <v>239301</v>
      </c>
      <c r="F1378" s="38" t="s">
        <v>1758</v>
      </c>
      <c r="G1378" s="48" t="s">
        <v>407</v>
      </c>
      <c r="H1378" s="44">
        <v>86419.8</v>
      </c>
    </row>
    <row r="1379" spans="1:8" s="5" customFormat="1" ht="20.25" x14ac:dyDescent="0.3">
      <c r="A1379" s="35">
        <v>1000055772</v>
      </c>
      <c r="B1379" s="36">
        <v>90097490</v>
      </c>
      <c r="C1379" s="36" t="s">
        <v>1767</v>
      </c>
      <c r="D1379" s="37">
        <v>44574</v>
      </c>
      <c r="E1379" s="36">
        <v>239301</v>
      </c>
      <c r="F1379" s="38" t="s">
        <v>1758</v>
      </c>
      <c r="G1379" s="48" t="s">
        <v>407</v>
      </c>
      <c r="H1379" s="44">
        <v>66113.61</v>
      </c>
    </row>
    <row r="1380" spans="1:8" s="5" customFormat="1" ht="20.25" x14ac:dyDescent="0.3">
      <c r="A1380" s="35">
        <v>1000056687</v>
      </c>
      <c r="B1380" s="36">
        <v>90104986</v>
      </c>
      <c r="C1380" s="36" t="s">
        <v>1768</v>
      </c>
      <c r="D1380" s="37">
        <v>44697</v>
      </c>
      <c r="E1380" s="36">
        <v>239301</v>
      </c>
      <c r="F1380" s="38" t="s">
        <v>1758</v>
      </c>
      <c r="G1380" s="48" t="s">
        <v>407</v>
      </c>
      <c r="H1380" s="44">
        <v>97811.62</v>
      </c>
    </row>
    <row r="1381" spans="1:8" s="5" customFormat="1" ht="20.25" x14ac:dyDescent="0.3">
      <c r="A1381" s="35">
        <v>1000056879</v>
      </c>
      <c r="B1381" s="36">
        <v>90106429</v>
      </c>
      <c r="C1381" s="36" t="s">
        <v>1769</v>
      </c>
      <c r="D1381" s="37">
        <v>44722</v>
      </c>
      <c r="E1381" s="36">
        <v>239301</v>
      </c>
      <c r="F1381" s="38" t="s">
        <v>1758</v>
      </c>
      <c r="G1381" s="48" t="s">
        <v>407</v>
      </c>
      <c r="H1381" s="44">
        <v>114137.53</v>
      </c>
    </row>
    <row r="1382" spans="1:8" s="5" customFormat="1" ht="20.25" x14ac:dyDescent="0.3">
      <c r="A1382" s="35">
        <v>1000056878</v>
      </c>
      <c r="B1382" s="36">
        <v>90106428</v>
      </c>
      <c r="C1382" s="36" t="s">
        <v>1770</v>
      </c>
      <c r="D1382" s="37">
        <v>44722</v>
      </c>
      <c r="E1382" s="36">
        <v>239301</v>
      </c>
      <c r="F1382" s="38" t="s">
        <v>1758</v>
      </c>
      <c r="G1382" s="48" t="s">
        <v>407</v>
      </c>
      <c r="H1382" s="44">
        <v>109789.21</v>
      </c>
    </row>
    <row r="1383" spans="1:8" s="5" customFormat="1" ht="20.25" x14ac:dyDescent="0.3">
      <c r="A1383" s="35">
        <v>1000056895</v>
      </c>
      <c r="B1383" s="36">
        <v>90106712</v>
      </c>
      <c r="C1383" s="36" t="s">
        <v>1771</v>
      </c>
      <c r="D1383" s="37">
        <v>44727</v>
      </c>
      <c r="E1383" s="36">
        <v>239301</v>
      </c>
      <c r="F1383" s="38" t="s">
        <v>1758</v>
      </c>
      <c r="G1383" s="48" t="s">
        <v>407</v>
      </c>
      <c r="H1383" s="44">
        <v>117400.82</v>
      </c>
    </row>
    <row r="1384" spans="1:8" s="5" customFormat="1" ht="20.25" x14ac:dyDescent="0.3">
      <c r="A1384" s="35"/>
      <c r="B1384" s="36"/>
      <c r="C1384" s="36"/>
      <c r="D1384" s="37"/>
      <c r="E1384" s="36"/>
      <c r="F1384" s="38"/>
      <c r="G1384" s="96" t="s">
        <v>916</v>
      </c>
      <c r="H1384" s="98">
        <f>SUM(H1375:H1383)</f>
        <v>797876.8</v>
      </c>
    </row>
    <row r="1385" spans="1:8" s="5" customFormat="1" ht="20.25" x14ac:dyDescent="0.3">
      <c r="A1385" s="35">
        <v>1000056962</v>
      </c>
      <c r="B1385" s="36">
        <v>90107239</v>
      </c>
      <c r="C1385" s="36" t="s">
        <v>1772</v>
      </c>
      <c r="D1385" s="37">
        <v>44736</v>
      </c>
      <c r="E1385" s="36">
        <v>239301</v>
      </c>
      <c r="F1385" s="38" t="s">
        <v>1758</v>
      </c>
      <c r="G1385" s="48" t="s">
        <v>407</v>
      </c>
      <c r="H1385" s="44">
        <v>124018.64</v>
      </c>
    </row>
    <row r="1386" spans="1:8" s="5" customFormat="1" ht="20.25" x14ac:dyDescent="0.3">
      <c r="A1386" s="35">
        <v>1000057062</v>
      </c>
      <c r="B1386" s="36">
        <v>90108094</v>
      </c>
      <c r="C1386" s="36" t="s">
        <v>1773</v>
      </c>
      <c r="D1386" s="37">
        <v>44750</v>
      </c>
      <c r="E1386" s="36">
        <v>239301</v>
      </c>
      <c r="F1386" s="38" t="s">
        <v>1758</v>
      </c>
      <c r="G1386" s="48" t="s">
        <v>407</v>
      </c>
      <c r="H1386" s="44">
        <v>127589.53</v>
      </c>
    </row>
    <row r="1387" spans="1:8" s="5" customFormat="1" ht="20.25" x14ac:dyDescent="0.3">
      <c r="A1387" s="35">
        <v>1000057110</v>
      </c>
      <c r="B1387" s="36">
        <v>90108475</v>
      </c>
      <c r="C1387" s="36" t="s">
        <v>1774</v>
      </c>
      <c r="D1387" s="37">
        <v>44757</v>
      </c>
      <c r="E1387" s="36">
        <v>239301</v>
      </c>
      <c r="F1387" s="38" t="s">
        <v>1758</v>
      </c>
      <c r="G1387" s="48" t="s">
        <v>407</v>
      </c>
      <c r="H1387" s="44">
        <v>63140.01</v>
      </c>
    </row>
    <row r="1388" spans="1:8" s="5" customFormat="1" ht="20.25" x14ac:dyDescent="0.3">
      <c r="A1388" s="35">
        <v>1000057111</v>
      </c>
      <c r="B1388" s="36">
        <v>90108476</v>
      </c>
      <c r="C1388" s="36" t="s">
        <v>1775</v>
      </c>
      <c r="D1388" s="37">
        <v>44757</v>
      </c>
      <c r="E1388" s="36">
        <v>239301</v>
      </c>
      <c r="F1388" s="38" t="s">
        <v>1758</v>
      </c>
      <c r="G1388" s="48" t="s">
        <v>407</v>
      </c>
      <c r="H1388" s="44">
        <v>129138.53</v>
      </c>
    </row>
    <row r="1389" spans="1:8" s="5" customFormat="1" ht="20.25" x14ac:dyDescent="0.3">
      <c r="A1389" s="35">
        <v>1000057135</v>
      </c>
      <c r="B1389" s="36">
        <v>90108944</v>
      </c>
      <c r="C1389" s="36" t="s">
        <v>1776</v>
      </c>
      <c r="D1389" s="37">
        <v>44764</v>
      </c>
      <c r="E1389" s="36">
        <v>239301</v>
      </c>
      <c r="F1389" s="38" t="s">
        <v>1758</v>
      </c>
      <c r="G1389" s="48" t="s">
        <v>407</v>
      </c>
      <c r="H1389" s="44">
        <v>122282.14</v>
      </c>
    </row>
    <row r="1390" spans="1:8" s="5" customFormat="1" ht="20.25" x14ac:dyDescent="0.3">
      <c r="A1390" s="35">
        <v>1000057122</v>
      </c>
      <c r="B1390" s="36">
        <v>90108861</v>
      </c>
      <c r="C1390" s="36" t="s">
        <v>1777</v>
      </c>
      <c r="D1390" s="37">
        <v>44762</v>
      </c>
      <c r="E1390" s="36">
        <v>239301</v>
      </c>
      <c r="F1390" s="38" t="s">
        <v>1758</v>
      </c>
      <c r="G1390" s="48" t="s">
        <v>407</v>
      </c>
      <c r="H1390" s="44">
        <v>92886</v>
      </c>
    </row>
    <row r="1391" spans="1:8" s="5" customFormat="1" ht="20.25" x14ac:dyDescent="0.3">
      <c r="A1391" s="35"/>
      <c r="B1391" s="36"/>
      <c r="C1391" s="36"/>
      <c r="D1391" s="37"/>
      <c r="E1391" s="36"/>
      <c r="F1391" s="38"/>
      <c r="G1391" s="96" t="s">
        <v>860</v>
      </c>
      <c r="H1391" s="98">
        <f>SUM(H1385:H1390)</f>
        <v>659054.85</v>
      </c>
    </row>
    <row r="1392" spans="1:8" s="5" customFormat="1" ht="20.25" x14ac:dyDescent="0.3">
      <c r="A1392" s="35">
        <v>1000057133</v>
      </c>
      <c r="B1392" s="36">
        <v>90108943</v>
      </c>
      <c r="C1392" s="36" t="s">
        <v>1778</v>
      </c>
      <c r="D1392" s="37">
        <v>44764</v>
      </c>
      <c r="E1392" s="36">
        <v>239301</v>
      </c>
      <c r="F1392" s="38" t="s">
        <v>1758</v>
      </c>
      <c r="G1392" s="48" t="s">
        <v>407</v>
      </c>
      <c r="H1392" s="44">
        <v>78453.070000000007</v>
      </c>
    </row>
    <row r="1393" spans="1:8" s="5" customFormat="1" ht="20.25" x14ac:dyDescent="0.3">
      <c r="A1393" s="35">
        <v>1000057248</v>
      </c>
      <c r="B1393" s="36">
        <v>90109849</v>
      </c>
      <c r="C1393" s="36" t="s">
        <v>1779</v>
      </c>
      <c r="D1393" s="37">
        <v>44778</v>
      </c>
      <c r="E1393" s="36">
        <v>239301</v>
      </c>
      <c r="F1393" s="38" t="s">
        <v>1758</v>
      </c>
      <c r="G1393" s="48" t="s">
        <v>407</v>
      </c>
      <c r="H1393" s="44">
        <v>100726.88</v>
      </c>
    </row>
    <row r="1394" spans="1:8" s="5" customFormat="1" ht="20.25" x14ac:dyDescent="0.3">
      <c r="A1394" s="35">
        <v>1000057257</v>
      </c>
      <c r="B1394" s="36">
        <v>90109844</v>
      </c>
      <c r="C1394" s="36" t="s">
        <v>1780</v>
      </c>
      <c r="D1394" s="37">
        <v>44778</v>
      </c>
      <c r="E1394" s="36">
        <v>239301</v>
      </c>
      <c r="F1394" s="38" t="s">
        <v>1758</v>
      </c>
      <c r="G1394" s="48" t="s">
        <v>407</v>
      </c>
      <c r="H1394" s="44">
        <v>112067.9</v>
      </c>
    </row>
    <row r="1395" spans="1:8" s="5" customFormat="1" ht="20.25" x14ac:dyDescent="0.3">
      <c r="A1395" s="35">
        <v>1000057299</v>
      </c>
      <c r="B1395" s="36">
        <v>90110312</v>
      </c>
      <c r="C1395" s="36" t="s">
        <v>1781</v>
      </c>
      <c r="D1395" s="37">
        <v>44778</v>
      </c>
      <c r="E1395" s="36">
        <v>239301</v>
      </c>
      <c r="F1395" s="38" t="s">
        <v>1758</v>
      </c>
      <c r="G1395" s="48" t="s">
        <v>407</v>
      </c>
      <c r="H1395" s="44">
        <v>149568.04</v>
      </c>
    </row>
    <row r="1396" spans="1:8" s="5" customFormat="1" ht="20.25" x14ac:dyDescent="0.3">
      <c r="A1396" s="35">
        <v>1000057310</v>
      </c>
      <c r="B1396" s="36">
        <v>90110801</v>
      </c>
      <c r="C1396" s="36" t="s">
        <v>1782</v>
      </c>
      <c r="D1396" s="37">
        <v>44795</v>
      </c>
      <c r="E1396" s="36">
        <v>239301</v>
      </c>
      <c r="F1396" s="38" t="s">
        <v>1758</v>
      </c>
      <c r="G1396" s="48" t="s">
        <v>407</v>
      </c>
      <c r="H1396" s="44">
        <v>32250</v>
      </c>
    </row>
    <row r="1397" spans="1:8" s="5" customFormat="1" ht="20.25" x14ac:dyDescent="0.3">
      <c r="A1397" s="35"/>
      <c r="B1397" s="36"/>
      <c r="C1397" s="36"/>
      <c r="D1397" s="37"/>
      <c r="E1397" s="36"/>
      <c r="F1397" s="38"/>
      <c r="G1397" s="96" t="s">
        <v>872</v>
      </c>
      <c r="H1397" s="98">
        <f>SUM(H1392:H1396)</f>
        <v>473065.89</v>
      </c>
    </row>
    <row r="1398" spans="1:8" s="5" customFormat="1" ht="20.25" x14ac:dyDescent="0.3">
      <c r="A1398" s="35">
        <v>1000057353</v>
      </c>
      <c r="B1398" s="36">
        <v>90111120</v>
      </c>
      <c r="C1398" s="36" t="s">
        <v>1783</v>
      </c>
      <c r="D1398" s="37">
        <v>44799</v>
      </c>
      <c r="E1398" s="36">
        <v>239301</v>
      </c>
      <c r="F1398" s="38" t="s">
        <v>1758</v>
      </c>
      <c r="G1398" s="48" t="s">
        <v>407</v>
      </c>
      <c r="H1398" s="44">
        <v>81609.179999999993</v>
      </c>
    </row>
    <row r="1399" spans="1:8" s="5" customFormat="1" ht="20.25" x14ac:dyDescent="0.3">
      <c r="A1399" s="35">
        <v>1000057326</v>
      </c>
      <c r="B1399" s="36">
        <v>90110682</v>
      </c>
      <c r="C1399" s="36" t="s">
        <v>1784</v>
      </c>
      <c r="D1399" s="37">
        <v>44786</v>
      </c>
      <c r="E1399" s="36">
        <v>239301</v>
      </c>
      <c r="F1399" s="38" t="s">
        <v>1758</v>
      </c>
      <c r="G1399" s="48" t="s">
        <v>407</v>
      </c>
      <c r="H1399" s="44">
        <v>149316.87</v>
      </c>
    </row>
    <row r="1400" spans="1:8" s="5" customFormat="1" ht="20.25" x14ac:dyDescent="0.3">
      <c r="A1400" s="35">
        <v>1000057423</v>
      </c>
      <c r="B1400" s="36">
        <v>90111545</v>
      </c>
      <c r="C1400" s="36" t="s">
        <v>1785</v>
      </c>
      <c r="D1400" s="37">
        <v>44806</v>
      </c>
      <c r="E1400" s="36">
        <v>239301</v>
      </c>
      <c r="F1400" s="38" t="s">
        <v>1758</v>
      </c>
      <c r="G1400" s="48" t="s">
        <v>407</v>
      </c>
      <c r="H1400" s="44">
        <v>120094.36</v>
      </c>
    </row>
    <row r="1401" spans="1:8" s="5" customFormat="1" ht="20.25" x14ac:dyDescent="0.3">
      <c r="A1401" s="35">
        <v>1000057428</v>
      </c>
      <c r="B1401" s="36">
        <v>90111546</v>
      </c>
      <c r="C1401" s="36" t="s">
        <v>1786</v>
      </c>
      <c r="D1401" s="37">
        <v>44806</v>
      </c>
      <c r="E1401" s="36">
        <v>239301</v>
      </c>
      <c r="F1401" s="38" t="s">
        <v>1758</v>
      </c>
      <c r="G1401" s="48" t="s">
        <v>407</v>
      </c>
      <c r="H1401" s="44">
        <v>152794.32999999999</v>
      </c>
    </row>
    <row r="1402" spans="1:8" s="5" customFormat="1" ht="20.25" x14ac:dyDescent="0.3">
      <c r="A1402" s="35">
        <v>1000057422</v>
      </c>
      <c r="B1402" s="36">
        <v>90111544</v>
      </c>
      <c r="C1402" s="36" t="s">
        <v>1787</v>
      </c>
      <c r="D1402" s="37">
        <v>44806</v>
      </c>
      <c r="E1402" s="36">
        <v>239301</v>
      </c>
      <c r="F1402" s="38" t="s">
        <v>1758</v>
      </c>
      <c r="G1402" s="48" t="s">
        <v>407</v>
      </c>
      <c r="H1402" s="44">
        <v>142509.07</v>
      </c>
    </row>
    <row r="1403" spans="1:8" s="5" customFormat="1" ht="20.25" x14ac:dyDescent="0.3">
      <c r="A1403" s="35">
        <v>1000057494</v>
      </c>
      <c r="B1403" s="36">
        <v>90112116</v>
      </c>
      <c r="C1403" s="36" t="s">
        <v>1788</v>
      </c>
      <c r="D1403" s="37">
        <v>44813</v>
      </c>
      <c r="E1403" s="36">
        <v>239301</v>
      </c>
      <c r="F1403" s="38" t="s">
        <v>1758</v>
      </c>
      <c r="G1403" s="48" t="s">
        <v>407</v>
      </c>
      <c r="H1403" s="44">
        <v>61089.64</v>
      </c>
    </row>
    <row r="1404" spans="1:8" s="5" customFormat="1" ht="20.25" x14ac:dyDescent="0.3">
      <c r="A1404" s="35">
        <v>1000057478</v>
      </c>
      <c r="B1404" s="36">
        <v>90112114</v>
      </c>
      <c r="C1404" s="36" t="s">
        <v>1789</v>
      </c>
      <c r="D1404" s="37">
        <v>44813</v>
      </c>
      <c r="E1404" s="36">
        <v>239301</v>
      </c>
      <c r="F1404" s="38" t="s">
        <v>1758</v>
      </c>
      <c r="G1404" s="48" t="s">
        <v>407</v>
      </c>
      <c r="H1404" s="44">
        <v>112067.9</v>
      </c>
    </row>
    <row r="1405" spans="1:8" s="5" customFormat="1" ht="20.25" x14ac:dyDescent="0.3">
      <c r="A1405" s="35">
        <v>1000057477</v>
      </c>
      <c r="B1405" s="36">
        <v>90112115</v>
      </c>
      <c r="C1405" s="36" t="s">
        <v>1790</v>
      </c>
      <c r="D1405" s="37">
        <v>44813</v>
      </c>
      <c r="E1405" s="36">
        <v>239301</v>
      </c>
      <c r="F1405" s="38" t="s">
        <v>1758</v>
      </c>
      <c r="G1405" s="48" t="s">
        <v>407</v>
      </c>
      <c r="H1405" s="44">
        <v>144884.22</v>
      </c>
    </row>
    <row r="1406" spans="1:8" s="5" customFormat="1" ht="20.25" x14ac:dyDescent="0.3">
      <c r="A1406" s="35"/>
      <c r="B1406" s="36"/>
      <c r="C1406" s="36"/>
      <c r="D1406" s="37"/>
      <c r="E1406" s="36"/>
      <c r="F1406" s="38"/>
      <c r="G1406" s="96" t="s">
        <v>883</v>
      </c>
      <c r="H1406" s="98">
        <f>SUM(H1398:H1405)</f>
        <v>964365.57000000007</v>
      </c>
    </row>
    <row r="1407" spans="1:8" s="5" customFormat="1" ht="20.25" x14ac:dyDescent="0.3">
      <c r="A1407" s="35"/>
      <c r="B1407" s="36"/>
      <c r="C1407" s="36"/>
      <c r="D1407" s="37"/>
      <c r="E1407" s="36"/>
      <c r="F1407" s="38"/>
      <c r="G1407" s="45" t="s">
        <v>1791</v>
      </c>
      <c r="H1407" s="43">
        <f>SUM(H1406,H1397,H1391,H1384,H1374,H1369)</f>
        <v>3441199.8200000003</v>
      </c>
    </row>
    <row r="1408" spans="1:8" s="5" customFormat="1" ht="20.25" x14ac:dyDescent="0.3">
      <c r="A1408" s="35" t="s">
        <v>44</v>
      </c>
      <c r="B1408" s="36">
        <v>175</v>
      </c>
      <c r="C1408" s="36" t="s">
        <v>1746</v>
      </c>
      <c r="D1408" s="37">
        <v>44468</v>
      </c>
      <c r="E1408" s="36">
        <v>228501</v>
      </c>
      <c r="F1408" s="38">
        <v>131313932</v>
      </c>
      <c r="G1408" s="70" t="s">
        <v>408</v>
      </c>
      <c r="H1408" s="41">
        <v>47200</v>
      </c>
    </row>
    <row r="1409" spans="1:8" s="5" customFormat="1" ht="20.25" x14ac:dyDescent="0.3">
      <c r="A1409" s="35"/>
      <c r="B1409" s="36"/>
      <c r="C1409" s="36"/>
      <c r="D1409" s="37"/>
      <c r="E1409" s="36"/>
      <c r="F1409" s="38"/>
      <c r="G1409" s="100">
        <v>44470</v>
      </c>
      <c r="H1409" s="97">
        <f>SUM(H1408:H1408)</f>
        <v>47200</v>
      </c>
    </row>
    <row r="1410" spans="1:8" s="5" customFormat="1" ht="20.25" x14ac:dyDescent="0.3">
      <c r="A1410" s="35" t="s">
        <v>44</v>
      </c>
      <c r="B1410" s="36">
        <v>177</v>
      </c>
      <c r="C1410" s="36" t="s">
        <v>1792</v>
      </c>
      <c r="D1410" s="37">
        <v>44468</v>
      </c>
      <c r="E1410" s="36">
        <v>228501</v>
      </c>
      <c r="F1410" s="38">
        <v>131313932</v>
      </c>
      <c r="G1410" s="70" t="s">
        <v>408</v>
      </c>
      <c r="H1410" s="41">
        <v>47200</v>
      </c>
    </row>
    <row r="1411" spans="1:8" s="5" customFormat="1" ht="20.25" x14ac:dyDescent="0.3">
      <c r="A1411" s="35"/>
      <c r="B1411" s="36"/>
      <c r="C1411" s="36"/>
      <c r="D1411" s="37"/>
      <c r="E1411" s="36"/>
      <c r="F1411" s="38"/>
      <c r="G1411" s="100">
        <v>44531</v>
      </c>
      <c r="H1411" s="97">
        <f>SUM(H1410:H1410)</f>
        <v>47200</v>
      </c>
    </row>
    <row r="1412" spans="1:8" s="5" customFormat="1" ht="20.25" x14ac:dyDescent="0.3">
      <c r="A1412" s="35" t="s">
        <v>44</v>
      </c>
      <c r="B1412" s="36">
        <v>176</v>
      </c>
      <c r="C1412" s="36" t="s">
        <v>1643</v>
      </c>
      <c r="D1412" s="37">
        <v>44498</v>
      </c>
      <c r="E1412" s="36">
        <v>228501</v>
      </c>
      <c r="F1412" s="38">
        <v>131313932</v>
      </c>
      <c r="G1412" s="70" t="s">
        <v>408</v>
      </c>
      <c r="H1412" s="41">
        <v>47200</v>
      </c>
    </row>
    <row r="1413" spans="1:8" s="5" customFormat="1" ht="20.25" x14ac:dyDescent="0.3">
      <c r="A1413" s="35" t="s">
        <v>21</v>
      </c>
      <c r="B1413" s="36">
        <v>178</v>
      </c>
      <c r="C1413" s="36" t="s">
        <v>1087</v>
      </c>
      <c r="D1413" s="37">
        <v>44561</v>
      </c>
      <c r="E1413" s="36">
        <v>228501</v>
      </c>
      <c r="F1413" s="38">
        <v>131313932</v>
      </c>
      <c r="G1413" s="70" t="s">
        <v>408</v>
      </c>
      <c r="H1413" s="41">
        <v>47200</v>
      </c>
    </row>
    <row r="1414" spans="1:8" s="5" customFormat="1" ht="20.25" x14ac:dyDescent="0.3">
      <c r="A1414" s="35"/>
      <c r="B1414" s="36"/>
      <c r="C1414" s="36"/>
      <c r="D1414" s="37"/>
      <c r="E1414" s="36"/>
      <c r="F1414" s="38"/>
      <c r="G1414" s="100">
        <v>44562</v>
      </c>
      <c r="H1414" s="97">
        <f>SUM(H1412:H1413)</f>
        <v>94400</v>
      </c>
    </row>
    <row r="1415" spans="1:8" s="5" customFormat="1" ht="20.25" x14ac:dyDescent="0.3">
      <c r="A1415" s="35" t="s">
        <v>21</v>
      </c>
      <c r="B1415" s="36">
        <v>186</v>
      </c>
      <c r="C1415" s="36" t="s">
        <v>1093</v>
      </c>
      <c r="D1415" s="37">
        <v>44589</v>
      </c>
      <c r="E1415" s="36">
        <v>228501</v>
      </c>
      <c r="F1415" s="38">
        <v>131313932</v>
      </c>
      <c r="G1415" s="70" t="s">
        <v>408</v>
      </c>
      <c r="H1415" s="41">
        <v>47200</v>
      </c>
    </row>
    <row r="1416" spans="1:8" s="5" customFormat="1" ht="20.25" x14ac:dyDescent="0.3">
      <c r="A1416" s="35"/>
      <c r="B1416" s="36"/>
      <c r="C1416" s="36"/>
      <c r="D1416" s="37"/>
      <c r="E1416" s="36"/>
      <c r="F1416" s="38"/>
      <c r="G1416" s="100">
        <v>44593</v>
      </c>
      <c r="H1416" s="97">
        <f>SUM(H1415)</f>
        <v>47200</v>
      </c>
    </row>
    <row r="1417" spans="1:8" s="5" customFormat="1" ht="20.25" x14ac:dyDescent="0.3">
      <c r="A1417" s="35" t="s">
        <v>21</v>
      </c>
      <c r="B1417" s="36">
        <v>187</v>
      </c>
      <c r="C1417" s="36" t="s">
        <v>1793</v>
      </c>
      <c r="D1417" s="37">
        <v>44589</v>
      </c>
      <c r="E1417" s="36">
        <v>228501</v>
      </c>
      <c r="F1417" s="38">
        <v>131313932</v>
      </c>
      <c r="G1417" s="70" t="s">
        <v>408</v>
      </c>
      <c r="H1417" s="41">
        <v>47200</v>
      </c>
    </row>
    <row r="1418" spans="1:8" s="5" customFormat="1" ht="20.25" x14ac:dyDescent="0.3">
      <c r="A1418" s="35"/>
      <c r="B1418" s="36"/>
      <c r="C1418" s="36"/>
      <c r="D1418" s="37"/>
      <c r="E1418" s="36"/>
      <c r="F1418" s="38"/>
      <c r="G1418" s="100">
        <v>44621</v>
      </c>
      <c r="H1418" s="97">
        <f>SUM(H1417)</f>
        <v>47200</v>
      </c>
    </row>
    <row r="1419" spans="1:8" s="5" customFormat="1" ht="20.25" x14ac:dyDescent="0.3">
      <c r="A1419" s="35" t="s">
        <v>21</v>
      </c>
      <c r="B1419" s="36">
        <v>188</v>
      </c>
      <c r="C1419" s="36" t="s">
        <v>1720</v>
      </c>
      <c r="D1419" s="37">
        <v>44645</v>
      </c>
      <c r="E1419" s="36">
        <v>228501</v>
      </c>
      <c r="F1419" s="38">
        <v>131313932</v>
      </c>
      <c r="G1419" s="70" t="s">
        <v>408</v>
      </c>
      <c r="H1419" s="41">
        <v>47200</v>
      </c>
    </row>
    <row r="1420" spans="1:8" s="5" customFormat="1" ht="20.25" x14ac:dyDescent="0.3">
      <c r="A1420" s="35"/>
      <c r="B1420" s="36"/>
      <c r="C1420" s="36"/>
      <c r="D1420" s="37"/>
      <c r="E1420" s="36"/>
      <c r="F1420" s="38"/>
      <c r="G1420" s="100">
        <v>44652</v>
      </c>
      <c r="H1420" s="97">
        <f>SUM(H1419)</f>
        <v>47200</v>
      </c>
    </row>
    <row r="1421" spans="1:8" s="5" customFormat="1" ht="20.25" x14ac:dyDescent="0.3">
      <c r="A1421" s="35" t="s">
        <v>21</v>
      </c>
      <c r="B1421" s="36">
        <v>189</v>
      </c>
      <c r="C1421" s="36" t="s">
        <v>1095</v>
      </c>
      <c r="D1421" s="37">
        <v>44680</v>
      </c>
      <c r="E1421" s="36">
        <v>228501</v>
      </c>
      <c r="F1421" s="38">
        <v>131313932</v>
      </c>
      <c r="G1421" s="70" t="s">
        <v>408</v>
      </c>
      <c r="H1421" s="41">
        <v>47200</v>
      </c>
    </row>
    <row r="1422" spans="1:8" s="5" customFormat="1" ht="20.25" x14ac:dyDescent="0.3">
      <c r="A1422" s="35"/>
      <c r="B1422" s="36"/>
      <c r="C1422" s="36"/>
      <c r="D1422" s="37"/>
      <c r="E1422" s="36"/>
      <c r="F1422" s="38"/>
      <c r="G1422" s="100">
        <v>44682</v>
      </c>
      <c r="H1422" s="97">
        <f>SUM(H1421)</f>
        <v>47200</v>
      </c>
    </row>
    <row r="1423" spans="1:8" s="5" customFormat="1" ht="20.25" x14ac:dyDescent="0.3">
      <c r="A1423" s="35" t="s">
        <v>21</v>
      </c>
      <c r="B1423" s="36">
        <v>190</v>
      </c>
      <c r="C1423" s="36" t="s">
        <v>1506</v>
      </c>
      <c r="D1423" s="37">
        <v>44708</v>
      </c>
      <c r="E1423" s="36">
        <v>228501</v>
      </c>
      <c r="F1423" s="38">
        <v>131313932</v>
      </c>
      <c r="G1423" s="70" t="s">
        <v>408</v>
      </c>
      <c r="H1423" s="41">
        <v>47200</v>
      </c>
    </row>
    <row r="1424" spans="1:8" s="5" customFormat="1" ht="20.25" x14ac:dyDescent="0.3">
      <c r="A1424" s="35"/>
      <c r="B1424" s="36"/>
      <c r="C1424" s="36"/>
      <c r="D1424" s="37"/>
      <c r="E1424" s="36"/>
      <c r="F1424" s="38"/>
      <c r="G1424" s="100">
        <v>44713</v>
      </c>
      <c r="H1424" s="97">
        <f>SUM(H1423)</f>
        <v>47200</v>
      </c>
    </row>
    <row r="1425" spans="1:8" s="5" customFormat="1" ht="20.25" x14ac:dyDescent="0.3">
      <c r="A1425" s="35" t="s">
        <v>21</v>
      </c>
      <c r="B1425" s="36">
        <v>192</v>
      </c>
      <c r="C1425" s="36" t="s">
        <v>1096</v>
      </c>
      <c r="D1425" s="37">
        <v>44771</v>
      </c>
      <c r="E1425" s="36">
        <v>228501</v>
      </c>
      <c r="F1425" s="38">
        <v>131313932</v>
      </c>
      <c r="G1425" s="70" t="s">
        <v>408</v>
      </c>
      <c r="H1425" s="41">
        <v>47200</v>
      </c>
    </row>
    <row r="1426" spans="1:8" s="5" customFormat="1" ht="20.25" x14ac:dyDescent="0.3">
      <c r="A1426" s="35" t="s">
        <v>21</v>
      </c>
      <c r="B1426" s="36">
        <v>191</v>
      </c>
      <c r="C1426" s="36" t="s">
        <v>1644</v>
      </c>
      <c r="D1426" s="37">
        <v>44736</v>
      </c>
      <c r="E1426" s="36">
        <v>228501</v>
      </c>
      <c r="F1426" s="38">
        <v>131313932</v>
      </c>
      <c r="G1426" s="70" t="s">
        <v>408</v>
      </c>
      <c r="H1426" s="41">
        <v>47200</v>
      </c>
    </row>
    <row r="1427" spans="1:8" s="5" customFormat="1" ht="20.25" x14ac:dyDescent="0.3">
      <c r="A1427" s="35"/>
      <c r="B1427" s="36"/>
      <c r="C1427" s="36"/>
      <c r="D1427" s="37"/>
      <c r="E1427" s="36"/>
      <c r="F1427" s="38"/>
      <c r="G1427" s="100">
        <v>44774</v>
      </c>
      <c r="H1427" s="97">
        <f>SUM(H1425:H1426)</f>
        <v>94400</v>
      </c>
    </row>
    <row r="1428" spans="1:8" s="5" customFormat="1" ht="20.25" x14ac:dyDescent="0.3">
      <c r="A1428" s="35"/>
      <c r="B1428" s="36"/>
      <c r="C1428" s="36"/>
      <c r="D1428" s="37"/>
      <c r="E1428" s="36"/>
      <c r="F1428" s="38"/>
      <c r="G1428" s="71" t="s">
        <v>1794</v>
      </c>
      <c r="H1428" s="43">
        <f>SUM(H1427,H1424,H1422,H1420,H1418,H1416,H1414,H1411,H1409)</f>
        <v>519200</v>
      </c>
    </row>
    <row r="1429" spans="1:8" s="5" customFormat="1" ht="20.25" x14ac:dyDescent="0.3">
      <c r="A1429" s="35" t="s">
        <v>21</v>
      </c>
      <c r="B1429" s="36">
        <v>17059</v>
      </c>
      <c r="C1429" s="36"/>
      <c r="D1429" s="37">
        <v>42524</v>
      </c>
      <c r="E1429" s="36">
        <v>239601</v>
      </c>
      <c r="F1429" s="38"/>
      <c r="G1429" s="64" t="s">
        <v>410</v>
      </c>
      <c r="H1429" s="41">
        <v>140000</v>
      </c>
    </row>
    <row r="1430" spans="1:8" s="5" customFormat="1" ht="20.25" x14ac:dyDescent="0.3">
      <c r="A1430" s="35"/>
      <c r="B1430" s="36"/>
      <c r="C1430" s="36"/>
      <c r="D1430" s="37"/>
      <c r="E1430" s="36"/>
      <c r="F1430" s="38"/>
      <c r="G1430" s="100">
        <v>42522</v>
      </c>
      <c r="H1430" s="97">
        <f>SUM(H1429)</f>
        <v>140000</v>
      </c>
    </row>
    <row r="1431" spans="1:8" s="5" customFormat="1" ht="20.25" x14ac:dyDescent="0.3">
      <c r="A1431" s="35"/>
      <c r="B1431" s="36"/>
      <c r="C1431" s="36"/>
      <c r="D1431" s="37"/>
      <c r="E1431" s="36"/>
      <c r="F1431" s="38"/>
      <c r="G1431" s="71" t="s">
        <v>1795</v>
      </c>
      <c r="H1431" s="43">
        <f>SUM(H1430)</f>
        <v>140000</v>
      </c>
    </row>
    <row r="1432" spans="1:8" s="5" customFormat="1" ht="20.25" x14ac:dyDescent="0.3">
      <c r="A1432" s="35">
        <v>1000048128</v>
      </c>
      <c r="B1432" s="36">
        <v>882</v>
      </c>
      <c r="C1432" s="36" t="s">
        <v>1796</v>
      </c>
      <c r="D1432" s="37">
        <v>43595</v>
      </c>
      <c r="E1432" s="36">
        <v>234101</v>
      </c>
      <c r="F1432" s="38"/>
      <c r="G1432" s="70" t="s">
        <v>411</v>
      </c>
      <c r="H1432" s="41">
        <v>161700</v>
      </c>
    </row>
    <row r="1433" spans="1:8" s="5" customFormat="1" ht="20.25" x14ac:dyDescent="0.3">
      <c r="A1433" s="35">
        <v>1000048215</v>
      </c>
      <c r="B1433" s="36">
        <v>922</v>
      </c>
      <c r="C1433" s="36" t="s">
        <v>1078</v>
      </c>
      <c r="D1433" s="37">
        <v>43606</v>
      </c>
      <c r="E1433" s="36">
        <v>234101</v>
      </c>
      <c r="F1433" s="38"/>
      <c r="G1433" s="70" t="s">
        <v>411</v>
      </c>
      <c r="H1433" s="41">
        <v>134750</v>
      </c>
    </row>
    <row r="1434" spans="1:8" s="5" customFormat="1" ht="20.25" x14ac:dyDescent="0.3">
      <c r="A1434" s="35"/>
      <c r="B1434" s="36"/>
      <c r="C1434" s="36"/>
      <c r="D1434" s="37"/>
      <c r="E1434" s="36"/>
      <c r="F1434" s="38"/>
      <c r="G1434" s="100">
        <v>43586</v>
      </c>
      <c r="H1434" s="97">
        <f>SUM(H1432:H1433)</f>
        <v>296450</v>
      </c>
    </row>
    <row r="1435" spans="1:8" s="5" customFormat="1" ht="20.25" x14ac:dyDescent="0.3">
      <c r="A1435" s="35">
        <v>1000048375</v>
      </c>
      <c r="B1435" s="36">
        <v>1012</v>
      </c>
      <c r="C1435" s="36" t="s">
        <v>1088</v>
      </c>
      <c r="D1435" s="37">
        <v>43623</v>
      </c>
      <c r="E1435" s="36">
        <v>234101</v>
      </c>
      <c r="F1435" s="38"/>
      <c r="G1435" s="70" t="s">
        <v>411</v>
      </c>
      <c r="H1435" s="41">
        <v>134750</v>
      </c>
    </row>
    <row r="1436" spans="1:8" s="5" customFormat="1" ht="20.25" x14ac:dyDescent="0.3">
      <c r="A1436" s="35">
        <v>1000048481</v>
      </c>
      <c r="B1436" s="36">
        <v>1054</v>
      </c>
      <c r="C1436" s="36" t="s">
        <v>1750</v>
      </c>
      <c r="D1436" s="37">
        <v>43635</v>
      </c>
      <c r="E1436" s="36">
        <v>234101</v>
      </c>
      <c r="F1436" s="38"/>
      <c r="G1436" s="70" t="s">
        <v>411</v>
      </c>
      <c r="H1436" s="41">
        <v>134750</v>
      </c>
    </row>
    <row r="1437" spans="1:8" s="5" customFormat="1" ht="20.25" x14ac:dyDescent="0.3">
      <c r="A1437" s="35"/>
      <c r="B1437" s="36"/>
      <c r="C1437" s="36"/>
      <c r="D1437" s="37"/>
      <c r="E1437" s="36"/>
      <c r="F1437" s="38"/>
      <c r="G1437" s="100">
        <v>43617</v>
      </c>
      <c r="H1437" s="97">
        <f>SUM(H1435:H1436)</f>
        <v>269500</v>
      </c>
    </row>
    <row r="1438" spans="1:8" s="5" customFormat="1" ht="20.25" x14ac:dyDescent="0.3">
      <c r="A1438" s="35">
        <v>1000049511</v>
      </c>
      <c r="B1438" s="36">
        <v>1444</v>
      </c>
      <c r="C1438" s="36" t="s">
        <v>1133</v>
      </c>
      <c r="D1438" s="37">
        <v>43733</v>
      </c>
      <c r="E1438" s="36">
        <v>234101</v>
      </c>
      <c r="F1438" s="38"/>
      <c r="G1438" s="70" t="s">
        <v>411</v>
      </c>
      <c r="H1438" s="41">
        <v>134750</v>
      </c>
    </row>
    <row r="1439" spans="1:8" s="5" customFormat="1" ht="20.25" x14ac:dyDescent="0.3">
      <c r="A1439" s="35"/>
      <c r="B1439" s="36"/>
      <c r="D1439" s="37"/>
      <c r="E1439" s="36"/>
      <c r="F1439" s="38"/>
      <c r="G1439" s="100">
        <v>43709</v>
      </c>
      <c r="H1439" s="97">
        <f>SUM(H1438)</f>
        <v>134750</v>
      </c>
    </row>
    <row r="1440" spans="1:8" s="5" customFormat="1" ht="20.25" x14ac:dyDescent="0.3">
      <c r="A1440" s="35"/>
      <c r="B1440" s="36"/>
      <c r="C1440" s="36"/>
      <c r="D1440" s="37"/>
      <c r="E1440" s="36"/>
      <c r="F1440" s="38"/>
      <c r="G1440" s="71" t="s">
        <v>1797</v>
      </c>
      <c r="H1440" s="43">
        <f>SUM(H1439,H1437,H1434)</f>
        <v>700700</v>
      </c>
    </row>
    <row r="1441" spans="1:8" s="5" customFormat="1" ht="20.25" x14ac:dyDescent="0.3">
      <c r="A1441" s="35" t="s">
        <v>21</v>
      </c>
      <c r="B1441" s="36">
        <v>3</v>
      </c>
      <c r="C1441" s="36" t="s">
        <v>981</v>
      </c>
      <c r="D1441" s="37">
        <v>43999</v>
      </c>
      <c r="E1441" s="36">
        <v>265601</v>
      </c>
      <c r="F1441" s="38"/>
      <c r="G1441" s="64" t="s">
        <v>414</v>
      </c>
      <c r="H1441" s="41">
        <v>33895.5</v>
      </c>
    </row>
    <row r="1442" spans="1:8" s="5" customFormat="1" ht="20.25" x14ac:dyDescent="0.3">
      <c r="A1442" s="35" t="s">
        <v>21</v>
      </c>
      <c r="B1442" s="36">
        <v>5</v>
      </c>
      <c r="C1442" s="36" t="s">
        <v>1798</v>
      </c>
      <c r="D1442" s="37">
        <v>43999</v>
      </c>
      <c r="E1442" s="36">
        <v>265601</v>
      </c>
      <c r="F1442" s="38"/>
      <c r="G1442" s="64" t="s">
        <v>414</v>
      </c>
      <c r="H1442" s="41">
        <v>10030</v>
      </c>
    </row>
    <row r="1443" spans="1:8" s="5" customFormat="1" ht="20.25" x14ac:dyDescent="0.3">
      <c r="A1443" s="35"/>
      <c r="B1443" s="36"/>
      <c r="C1443" s="36"/>
      <c r="D1443" s="37"/>
      <c r="E1443" s="36"/>
      <c r="F1443" s="38"/>
      <c r="G1443" s="100">
        <v>43983</v>
      </c>
      <c r="H1443" s="97">
        <f>SUM(H1441:H1442)</f>
        <v>43925.5</v>
      </c>
    </row>
    <row r="1444" spans="1:8" s="5" customFormat="1" ht="20.25" x14ac:dyDescent="0.3">
      <c r="A1444" s="35">
        <v>1000051664</v>
      </c>
      <c r="B1444" s="36">
        <v>7</v>
      </c>
      <c r="C1444" s="36" t="s">
        <v>1325</v>
      </c>
      <c r="D1444" s="37">
        <v>44021</v>
      </c>
      <c r="E1444" s="36">
        <v>265601</v>
      </c>
      <c r="F1444" s="38"/>
      <c r="G1444" s="70" t="s">
        <v>414</v>
      </c>
      <c r="H1444" s="41">
        <v>42480</v>
      </c>
    </row>
    <row r="1445" spans="1:8" s="5" customFormat="1" ht="20.25" x14ac:dyDescent="0.3">
      <c r="A1445" s="35" t="s">
        <v>44</v>
      </c>
      <c r="B1445" s="36">
        <v>8</v>
      </c>
      <c r="C1445" s="36" t="s">
        <v>1324</v>
      </c>
      <c r="D1445" s="37">
        <v>44022</v>
      </c>
      <c r="E1445" s="36">
        <v>265601</v>
      </c>
      <c r="F1445" s="38"/>
      <c r="G1445" s="70" t="s">
        <v>414</v>
      </c>
      <c r="H1445" s="41">
        <v>16756</v>
      </c>
    </row>
    <row r="1446" spans="1:8" s="5" customFormat="1" ht="20.25" x14ac:dyDescent="0.3">
      <c r="A1446" s="35"/>
      <c r="B1446" s="36"/>
      <c r="C1446" s="36"/>
      <c r="D1446" s="37"/>
      <c r="E1446" s="36"/>
      <c r="F1446" s="38"/>
      <c r="G1446" s="100">
        <v>44013</v>
      </c>
      <c r="H1446" s="97">
        <f>SUM(H1444:H1445)</f>
        <v>59236</v>
      </c>
    </row>
    <row r="1447" spans="1:8" s="5" customFormat="1" ht="20.25" x14ac:dyDescent="0.3">
      <c r="A1447" s="35">
        <v>1000051768</v>
      </c>
      <c r="B1447" s="36">
        <v>9</v>
      </c>
      <c r="C1447" s="36" t="s">
        <v>1322</v>
      </c>
      <c r="D1447" s="37">
        <v>44032</v>
      </c>
      <c r="E1447" s="36">
        <v>265601</v>
      </c>
      <c r="F1447" s="38"/>
      <c r="G1447" s="70" t="s">
        <v>414</v>
      </c>
      <c r="H1447" s="41">
        <v>52835.68</v>
      </c>
    </row>
    <row r="1448" spans="1:8" s="5" customFormat="1" ht="20.25" x14ac:dyDescent="0.3">
      <c r="A1448" s="35"/>
      <c r="B1448" s="36"/>
      <c r="C1448" s="36"/>
      <c r="D1448" s="37"/>
      <c r="E1448" s="36"/>
      <c r="F1448" s="38"/>
      <c r="G1448" s="100">
        <v>44075</v>
      </c>
      <c r="H1448" s="97">
        <f>SUM(H1447)</f>
        <v>52835.68</v>
      </c>
    </row>
    <row r="1449" spans="1:8" s="5" customFormat="1" ht="20.25" x14ac:dyDescent="0.3">
      <c r="A1449" s="35"/>
      <c r="B1449" s="36"/>
      <c r="C1449" s="36"/>
      <c r="D1449" s="37"/>
      <c r="E1449" s="36"/>
      <c r="F1449" s="38"/>
      <c r="G1449" s="71" t="s">
        <v>1799</v>
      </c>
      <c r="H1449" s="43">
        <f>SUM(H1448,H1446,H1443)</f>
        <v>155997.18</v>
      </c>
    </row>
    <row r="1450" spans="1:8" s="5" customFormat="1" ht="20.25" x14ac:dyDescent="0.3">
      <c r="A1450" s="49">
        <v>1000053577</v>
      </c>
      <c r="B1450" s="36">
        <v>17673</v>
      </c>
      <c r="C1450" s="50" t="s">
        <v>1800</v>
      </c>
      <c r="D1450" s="51">
        <v>44305</v>
      </c>
      <c r="E1450" s="50">
        <v>234101</v>
      </c>
      <c r="F1450" s="52">
        <v>122023224</v>
      </c>
      <c r="G1450" s="53" t="s">
        <v>418</v>
      </c>
      <c r="H1450" s="72">
        <v>30000</v>
      </c>
    </row>
    <row r="1451" spans="1:8" s="5" customFormat="1" ht="20.25" x14ac:dyDescent="0.3">
      <c r="A1451" s="35"/>
      <c r="B1451" s="36"/>
      <c r="C1451" s="36"/>
      <c r="D1451" s="37"/>
      <c r="E1451" s="36"/>
      <c r="F1451" s="38"/>
      <c r="G1451" s="100">
        <v>44287</v>
      </c>
      <c r="H1451" s="98">
        <f>SUM(H1450)</f>
        <v>30000</v>
      </c>
    </row>
    <row r="1452" spans="1:8" s="5" customFormat="1" ht="20.25" x14ac:dyDescent="0.3">
      <c r="A1452" s="35">
        <v>1000053789</v>
      </c>
      <c r="B1452" s="36">
        <v>17842</v>
      </c>
      <c r="C1452" s="36" t="s">
        <v>1801</v>
      </c>
      <c r="D1452" s="37">
        <v>44326</v>
      </c>
      <c r="E1452" s="36">
        <v>234101</v>
      </c>
      <c r="F1452" s="38">
        <v>122023224</v>
      </c>
      <c r="G1452" s="39" t="s">
        <v>418</v>
      </c>
      <c r="H1452" s="44">
        <v>74000</v>
      </c>
    </row>
    <row r="1453" spans="1:8" s="5" customFormat="1" ht="20.25" x14ac:dyDescent="0.3">
      <c r="A1453" s="49">
        <v>1000053815</v>
      </c>
      <c r="B1453" s="36">
        <v>17860</v>
      </c>
      <c r="C1453" s="36"/>
      <c r="D1453" s="37">
        <v>44333</v>
      </c>
      <c r="E1453" s="36">
        <v>234101</v>
      </c>
      <c r="F1453" s="38">
        <v>122023224</v>
      </c>
      <c r="G1453" s="39" t="s">
        <v>418</v>
      </c>
      <c r="H1453" s="44">
        <v>37000</v>
      </c>
    </row>
    <row r="1454" spans="1:8" s="5" customFormat="1" ht="20.25" x14ac:dyDescent="0.3">
      <c r="A1454" s="49">
        <v>1000053724</v>
      </c>
      <c r="B1454" s="36">
        <v>17794</v>
      </c>
      <c r="C1454" s="36" t="s">
        <v>1802</v>
      </c>
      <c r="D1454" s="37">
        <v>44323</v>
      </c>
      <c r="E1454" s="36">
        <v>239301</v>
      </c>
      <c r="F1454" s="38">
        <v>122023224</v>
      </c>
      <c r="G1454" s="39" t="s">
        <v>418</v>
      </c>
      <c r="H1454" s="44">
        <v>36462</v>
      </c>
    </row>
    <row r="1455" spans="1:8" s="5" customFormat="1" ht="20.25" x14ac:dyDescent="0.3">
      <c r="A1455" s="35"/>
      <c r="B1455" s="36"/>
      <c r="C1455" s="36"/>
      <c r="D1455" s="37"/>
      <c r="E1455" s="36"/>
      <c r="F1455" s="38"/>
      <c r="G1455" s="100" t="s">
        <v>1258</v>
      </c>
      <c r="H1455" s="98">
        <f>SUM(H1452:H1454)</f>
        <v>147462</v>
      </c>
    </row>
    <row r="1456" spans="1:8" s="5" customFormat="1" ht="20.25" x14ac:dyDescent="0.3">
      <c r="A1456" s="56">
        <v>1000053965</v>
      </c>
      <c r="B1456" s="36">
        <v>18024</v>
      </c>
      <c r="C1456" s="36" t="s">
        <v>1803</v>
      </c>
      <c r="D1456" s="37">
        <v>44355</v>
      </c>
      <c r="E1456" s="36">
        <v>239301</v>
      </c>
      <c r="F1456" s="38">
        <v>122023224</v>
      </c>
      <c r="G1456" s="39" t="s">
        <v>418</v>
      </c>
      <c r="H1456" s="44">
        <v>81550</v>
      </c>
    </row>
    <row r="1457" spans="1:8" s="5" customFormat="1" ht="20.25" x14ac:dyDescent="0.3">
      <c r="A1457" s="49"/>
      <c r="B1457" s="36"/>
      <c r="C1457" s="36"/>
      <c r="D1457" s="37"/>
      <c r="E1457" s="36"/>
      <c r="F1457" s="38"/>
      <c r="G1457" s="100" t="s">
        <v>1258</v>
      </c>
      <c r="H1457" s="98">
        <f>SUM(H1456)</f>
        <v>81550</v>
      </c>
    </row>
    <row r="1458" spans="1:8" s="5" customFormat="1" ht="20.25" x14ac:dyDescent="0.3">
      <c r="A1458" s="49">
        <v>1000054171</v>
      </c>
      <c r="B1458" s="36">
        <v>18165</v>
      </c>
      <c r="C1458" s="36" t="s">
        <v>1243</v>
      </c>
      <c r="D1458" s="37">
        <v>44377</v>
      </c>
      <c r="E1458" s="36">
        <v>239301</v>
      </c>
      <c r="F1458" s="38">
        <v>122023224</v>
      </c>
      <c r="G1458" s="39" t="s">
        <v>418</v>
      </c>
      <c r="H1458" s="44">
        <v>60770</v>
      </c>
    </row>
    <row r="1459" spans="1:8" s="5" customFormat="1" ht="20.25" x14ac:dyDescent="0.3">
      <c r="A1459" s="49"/>
      <c r="B1459" s="36"/>
      <c r="C1459" s="36"/>
      <c r="D1459" s="37"/>
      <c r="E1459" s="36"/>
      <c r="F1459" s="38"/>
      <c r="G1459" s="100">
        <v>44378</v>
      </c>
      <c r="H1459" s="98">
        <f>SUM(H1458)</f>
        <v>60770</v>
      </c>
    </row>
    <row r="1460" spans="1:8" s="5" customFormat="1" ht="20.25" x14ac:dyDescent="0.3">
      <c r="A1460" s="49">
        <v>1000054429</v>
      </c>
      <c r="B1460" s="36">
        <v>18426</v>
      </c>
      <c r="C1460" s="36" t="s">
        <v>1248</v>
      </c>
      <c r="D1460" s="37">
        <v>44413</v>
      </c>
      <c r="E1460" s="36">
        <v>239301</v>
      </c>
      <c r="F1460" s="38" t="s">
        <v>1804</v>
      </c>
      <c r="G1460" s="39" t="s">
        <v>418</v>
      </c>
      <c r="H1460" s="41">
        <v>3800</v>
      </c>
    </row>
    <row r="1461" spans="1:8" s="5" customFormat="1" ht="20.25" x14ac:dyDescent="0.3">
      <c r="A1461" s="35"/>
      <c r="B1461" s="36"/>
      <c r="C1461" s="36"/>
      <c r="D1461" s="37"/>
      <c r="E1461" s="36"/>
      <c r="F1461" s="38"/>
      <c r="G1461" s="96" t="s">
        <v>1145</v>
      </c>
      <c r="H1461" s="97">
        <f>SUM(H1460)</f>
        <v>3800</v>
      </c>
    </row>
    <row r="1462" spans="1:8" s="5" customFormat="1" ht="20.25" x14ac:dyDescent="0.3">
      <c r="A1462" s="35">
        <v>1000054833</v>
      </c>
      <c r="B1462" s="36">
        <v>18723</v>
      </c>
      <c r="C1462" s="36" t="s">
        <v>1805</v>
      </c>
      <c r="D1462" s="37">
        <v>44456</v>
      </c>
      <c r="E1462" s="36">
        <v>234101</v>
      </c>
      <c r="F1462" s="38" t="s">
        <v>1804</v>
      </c>
      <c r="G1462" s="39" t="s">
        <v>418</v>
      </c>
      <c r="H1462" s="41">
        <v>74000</v>
      </c>
    </row>
    <row r="1463" spans="1:8" s="5" customFormat="1" ht="20.25" x14ac:dyDescent="0.3">
      <c r="A1463" s="49">
        <v>1000054825</v>
      </c>
      <c r="B1463" s="36">
        <v>18720</v>
      </c>
      <c r="C1463" s="36" t="s">
        <v>1806</v>
      </c>
      <c r="D1463" s="37">
        <v>44456</v>
      </c>
      <c r="E1463" s="36">
        <v>239301</v>
      </c>
      <c r="F1463" s="38" t="s">
        <v>1804</v>
      </c>
      <c r="G1463" s="39" t="s">
        <v>418</v>
      </c>
      <c r="H1463" s="41">
        <v>26432</v>
      </c>
    </row>
    <row r="1464" spans="1:8" s="8" customFormat="1" ht="20.25" x14ac:dyDescent="0.3">
      <c r="A1464" s="49">
        <v>1000054855</v>
      </c>
      <c r="B1464" s="36">
        <v>18752</v>
      </c>
      <c r="C1464" s="36" t="s">
        <v>1807</v>
      </c>
      <c r="D1464" s="37">
        <v>44460</v>
      </c>
      <c r="E1464" s="36">
        <v>239301</v>
      </c>
      <c r="F1464" s="38" t="s">
        <v>1804</v>
      </c>
      <c r="G1464" s="39" t="s">
        <v>418</v>
      </c>
      <c r="H1464" s="41">
        <v>17700</v>
      </c>
    </row>
    <row r="1465" spans="1:8" s="9" customFormat="1" ht="20.25" x14ac:dyDescent="0.3">
      <c r="A1465" s="35">
        <v>1000054857</v>
      </c>
      <c r="B1465" s="36">
        <v>18764</v>
      </c>
      <c r="C1465" s="36" t="s">
        <v>1360</v>
      </c>
      <c r="D1465" s="37">
        <v>44461</v>
      </c>
      <c r="E1465" s="36">
        <v>239301</v>
      </c>
      <c r="F1465" s="38" t="s">
        <v>1804</v>
      </c>
      <c r="G1465" s="39" t="s">
        <v>418</v>
      </c>
      <c r="H1465" s="41">
        <v>74000</v>
      </c>
    </row>
    <row r="1466" spans="1:8" s="5" customFormat="1" ht="20.25" x14ac:dyDescent="0.3">
      <c r="A1466" s="35"/>
      <c r="B1466" s="36"/>
      <c r="C1466" s="36"/>
      <c r="D1466" s="37"/>
      <c r="E1466" s="36"/>
      <c r="F1466" s="38"/>
      <c r="G1466" s="96" t="s">
        <v>925</v>
      </c>
      <c r="H1466" s="97">
        <f>SUM(H1462:H1465)</f>
        <v>192132</v>
      </c>
    </row>
    <row r="1467" spans="1:8" s="5" customFormat="1" ht="20.25" x14ac:dyDescent="0.3">
      <c r="A1467" s="35">
        <v>1000054923</v>
      </c>
      <c r="B1467" s="36">
        <v>18818</v>
      </c>
      <c r="C1467" s="36" t="s">
        <v>1808</v>
      </c>
      <c r="D1467" s="37">
        <v>44467</v>
      </c>
      <c r="E1467" s="36">
        <v>234101</v>
      </c>
      <c r="F1467" s="38" t="s">
        <v>1804</v>
      </c>
      <c r="G1467" s="39" t="s">
        <v>418</v>
      </c>
      <c r="H1467" s="41">
        <v>100300</v>
      </c>
    </row>
    <row r="1468" spans="1:8" s="5" customFormat="1" ht="20.25" x14ac:dyDescent="0.3">
      <c r="A1468" s="35">
        <v>1000054990</v>
      </c>
      <c r="B1468" s="36">
        <v>18921</v>
      </c>
      <c r="C1468" s="36" t="s">
        <v>1809</v>
      </c>
      <c r="D1468" s="37">
        <v>44476</v>
      </c>
      <c r="E1468" s="36">
        <v>234101</v>
      </c>
      <c r="F1468" s="38" t="s">
        <v>1804</v>
      </c>
      <c r="G1468" s="39" t="s">
        <v>418</v>
      </c>
      <c r="H1468" s="41">
        <v>117500</v>
      </c>
    </row>
    <row r="1469" spans="1:8" s="5" customFormat="1" ht="20.25" x14ac:dyDescent="0.3">
      <c r="A1469" s="35"/>
      <c r="B1469" s="36"/>
      <c r="C1469" s="36"/>
      <c r="D1469" s="37"/>
      <c r="E1469" s="36"/>
      <c r="F1469" s="38"/>
      <c r="G1469" s="96" t="s">
        <v>928</v>
      </c>
      <c r="H1469" s="97">
        <f>SUM(H1467:H1468)</f>
        <v>217800</v>
      </c>
    </row>
    <row r="1470" spans="1:8" s="5" customFormat="1" ht="20.25" x14ac:dyDescent="0.3">
      <c r="A1470" s="35"/>
      <c r="B1470" s="36"/>
      <c r="C1470" s="36"/>
      <c r="D1470" s="37"/>
      <c r="E1470" s="36"/>
      <c r="F1470" s="38"/>
      <c r="G1470" s="71" t="s">
        <v>1810</v>
      </c>
      <c r="H1470" s="43">
        <f>SUM(H1469,H1466,H1461,H1459,H1457,H1455,H1451)</f>
        <v>733514</v>
      </c>
    </row>
    <row r="1471" spans="1:8" s="5" customFormat="1" ht="20.25" x14ac:dyDescent="0.3">
      <c r="A1471" s="35">
        <v>1000054887</v>
      </c>
      <c r="B1471" s="36">
        <v>3293</v>
      </c>
      <c r="C1471" s="36" t="s">
        <v>1811</v>
      </c>
      <c r="D1471" s="37">
        <v>44462</v>
      </c>
      <c r="E1471" s="36">
        <v>239301</v>
      </c>
      <c r="F1471" s="36">
        <v>131398073</v>
      </c>
      <c r="G1471" s="70" t="s">
        <v>425</v>
      </c>
      <c r="H1471" s="41">
        <v>74000</v>
      </c>
    </row>
    <row r="1472" spans="1:8" s="5" customFormat="1" ht="20.25" x14ac:dyDescent="0.3">
      <c r="A1472" s="35">
        <v>1000054996</v>
      </c>
      <c r="B1472" s="36">
        <v>3339</v>
      </c>
      <c r="C1472" s="36" t="s">
        <v>1812</v>
      </c>
      <c r="D1472" s="37">
        <v>44476</v>
      </c>
      <c r="E1472" s="36">
        <v>239301</v>
      </c>
      <c r="F1472" s="36">
        <v>131398073</v>
      </c>
      <c r="G1472" s="70" t="s">
        <v>425</v>
      </c>
      <c r="H1472" s="41">
        <v>69426.399999999994</v>
      </c>
    </row>
    <row r="1473" spans="1:8" s="5" customFormat="1" ht="20.25" x14ac:dyDescent="0.3">
      <c r="A1473" s="35"/>
      <c r="B1473" s="36"/>
      <c r="C1473" s="36"/>
      <c r="D1473" s="37"/>
      <c r="E1473" s="36"/>
      <c r="F1473" s="38"/>
      <c r="G1473" s="100">
        <v>44470</v>
      </c>
      <c r="H1473" s="97">
        <f>SUM(H1471:H1472)</f>
        <v>143426.4</v>
      </c>
    </row>
    <row r="1474" spans="1:8" s="5" customFormat="1" ht="20.25" x14ac:dyDescent="0.3">
      <c r="A1474" s="35">
        <v>1000055332</v>
      </c>
      <c r="B1474" s="36">
        <v>3510</v>
      </c>
      <c r="C1474" s="36" t="s">
        <v>1813</v>
      </c>
      <c r="D1474" s="37">
        <v>44517</v>
      </c>
      <c r="E1474" s="36">
        <v>239301</v>
      </c>
      <c r="F1474" s="38" t="s">
        <v>1814</v>
      </c>
      <c r="G1474" s="70" t="s">
        <v>425</v>
      </c>
      <c r="H1474" s="41">
        <v>25000</v>
      </c>
    </row>
    <row r="1475" spans="1:8" s="5" customFormat="1" ht="20.25" x14ac:dyDescent="0.3">
      <c r="A1475" s="35">
        <v>1000055296</v>
      </c>
      <c r="B1475" s="36">
        <v>3502</v>
      </c>
      <c r="C1475" s="36" t="s">
        <v>1815</v>
      </c>
      <c r="D1475" s="37">
        <v>44515</v>
      </c>
      <c r="E1475" s="36">
        <v>239301</v>
      </c>
      <c r="F1475" s="38" t="s">
        <v>1814</v>
      </c>
      <c r="G1475" s="70" t="s">
        <v>425</v>
      </c>
      <c r="H1475" s="41">
        <v>42480</v>
      </c>
    </row>
    <row r="1476" spans="1:8" s="5" customFormat="1" ht="20.25" x14ac:dyDescent="0.3">
      <c r="A1476" s="35"/>
      <c r="B1476" s="36"/>
      <c r="C1476" s="36"/>
      <c r="D1476" s="37"/>
      <c r="E1476" s="36"/>
      <c r="F1476" s="38"/>
      <c r="G1476" s="100">
        <v>44501</v>
      </c>
      <c r="H1476" s="97">
        <f>SUM(H1474:H1475)</f>
        <v>67480</v>
      </c>
    </row>
    <row r="1477" spans="1:8" s="5" customFormat="1" ht="20.25" x14ac:dyDescent="0.3">
      <c r="A1477" s="35">
        <v>1000055524</v>
      </c>
      <c r="B1477" s="36">
        <v>3589</v>
      </c>
      <c r="C1477" s="36" t="s">
        <v>1816</v>
      </c>
      <c r="D1477" s="37">
        <v>44538</v>
      </c>
      <c r="E1477" s="36">
        <v>239301</v>
      </c>
      <c r="F1477" s="38" t="s">
        <v>1814</v>
      </c>
      <c r="G1477" s="70" t="s">
        <v>425</v>
      </c>
      <c r="H1477" s="41">
        <v>43365</v>
      </c>
    </row>
    <row r="1478" spans="1:8" s="5" customFormat="1" ht="20.25" x14ac:dyDescent="0.3">
      <c r="A1478" s="35"/>
      <c r="B1478" s="36"/>
      <c r="C1478" s="36"/>
      <c r="D1478" s="37"/>
      <c r="E1478" s="36"/>
      <c r="F1478" s="38"/>
      <c r="G1478" s="100">
        <v>44531</v>
      </c>
      <c r="H1478" s="97">
        <f>SUM(H1477)</f>
        <v>43365</v>
      </c>
    </row>
    <row r="1479" spans="1:8" s="5" customFormat="1" ht="20.25" x14ac:dyDescent="0.3">
      <c r="A1479" s="35">
        <v>1000057010</v>
      </c>
      <c r="B1479" s="36">
        <v>4214</v>
      </c>
      <c r="C1479" s="36" t="s">
        <v>1817</v>
      </c>
      <c r="D1479" s="37">
        <v>44743</v>
      </c>
      <c r="E1479" s="36">
        <v>237202</v>
      </c>
      <c r="F1479" s="38" t="s">
        <v>1814</v>
      </c>
      <c r="G1479" s="70" t="s">
        <v>425</v>
      </c>
      <c r="H1479" s="41">
        <v>64000</v>
      </c>
    </row>
    <row r="1480" spans="1:8" s="5" customFormat="1" ht="20.25" x14ac:dyDescent="0.3">
      <c r="A1480" s="35">
        <v>1000057013</v>
      </c>
      <c r="B1480" s="36">
        <v>4218</v>
      </c>
      <c r="C1480" s="36" t="s">
        <v>1818</v>
      </c>
      <c r="D1480" s="37">
        <v>44743</v>
      </c>
      <c r="E1480" s="36">
        <v>239301</v>
      </c>
      <c r="F1480" s="38" t="s">
        <v>1814</v>
      </c>
      <c r="G1480" s="70" t="s">
        <v>425</v>
      </c>
      <c r="H1480" s="41">
        <v>67765.039999999994</v>
      </c>
    </row>
    <row r="1481" spans="1:8" s="5" customFormat="1" ht="20.25" x14ac:dyDescent="0.3">
      <c r="A1481" s="35">
        <v>1000057065</v>
      </c>
      <c r="B1481" s="36">
        <v>4242</v>
      </c>
      <c r="C1481" s="36" t="s">
        <v>1819</v>
      </c>
      <c r="D1481" s="37">
        <v>44750</v>
      </c>
      <c r="E1481" s="36">
        <v>239301</v>
      </c>
      <c r="F1481" s="38" t="s">
        <v>1814</v>
      </c>
      <c r="G1481" s="70" t="s">
        <v>425</v>
      </c>
      <c r="H1481" s="41">
        <v>29742</v>
      </c>
    </row>
    <row r="1482" spans="1:8" s="5" customFormat="1" ht="20.25" x14ac:dyDescent="0.3">
      <c r="A1482" s="35"/>
      <c r="B1482" s="36"/>
      <c r="C1482" s="36"/>
      <c r="D1482" s="37"/>
      <c r="E1482" s="36"/>
      <c r="F1482" s="38"/>
      <c r="G1482" s="100">
        <v>44743</v>
      </c>
      <c r="H1482" s="97">
        <f>SUM(H1479:H1481)</f>
        <v>161507.03999999998</v>
      </c>
    </row>
    <row r="1483" spans="1:8" s="5" customFormat="1" ht="20.25" x14ac:dyDescent="0.3">
      <c r="A1483" s="35">
        <v>1000057195</v>
      </c>
      <c r="B1483" s="36">
        <v>4328</v>
      </c>
      <c r="C1483" s="36" t="s">
        <v>1820</v>
      </c>
      <c r="D1483" s="37">
        <v>44771</v>
      </c>
      <c r="E1483" s="36">
        <v>239301</v>
      </c>
      <c r="F1483" s="38" t="s">
        <v>1814</v>
      </c>
      <c r="G1483" s="70" t="s">
        <v>425</v>
      </c>
      <c r="H1483" s="41">
        <v>35100</v>
      </c>
    </row>
    <row r="1484" spans="1:8" s="5" customFormat="1" ht="20.25" x14ac:dyDescent="0.3">
      <c r="A1484" s="35"/>
      <c r="B1484" s="36"/>
      <c r="C1484" s="36"/>
      <c r="D1484" s="37"/>
      <c r="E1484" s="36"/>
      <c r="F1484" s="38"/>
      <c r="G1484" s="100">
        <v>44774</v>
      </c>
      <c r="H1484" s="97">
        <f>SUM(H1483)</f>
        <v>35100</v>
      </c>
    </row>
    <row r="1485" spans="1:8" s="5" customFormat="1" ht="20.25" x14ac:dyDescent="0.3">
      <c r="A1485" s="35"/>
      <c r="B1485" s="36"/>
      <c r="C1485" s="36"/>
      <c r="D1485" s="37"/>
      <c r="E1485" s="36"/>
      <c r="F1485" s="38"/>
      <c r="G1485" s="71" t="s">
        <v>1821</v>
      </c>
      <c r="H1485" s="43">
        <f>SUM(H1484,H1482,H1478,H1476,H1473)</f>
        <v>450878.43999999994</v>
      </c>
    </row>
    <row r="1486" spans="1:8" s="5" customFormat="1" ht="20.25" x14ac:dyDescent="0.3">
      <c r="A1486" s="35">
        <v>1000056111</v>
      </c>
      <c r="B1486" s="36">
        <v>99</v>
      </c>
      <c r="C1486" s="36" t="s">
        <v>1822</v>
      </c>
      <c r="D1486" s="37">
        <v>44620</v>
      </c>
      <c r="E1486" s="36">
        <v>239301</v>
      </c>
      <c r="F1486" s="38" t="s">
        <v>1823</v>
      </c>
      <c r="G1486" s="70" t="s">
        <v>429</v>
      </c>
      <c r="H1486" s="41">
        <v>113280</v>
      </c>
    </row>
    <row r="1487" spans="1:8" s="5" customFormat="1" ht="20.25" x14ac:dyDescent="0.3">
      <c r="A1487" s="35"/>
      <c r="B1487" s="36"/>
      <c r="C1487" s="36"/>
      <c r="D1487" s="37"/>
      <c r="E1487" s="36"/>
      <c r="F1487" s="38"/>
      <c r="G1487" s="100">
        <v>44621</v>
      </c>
      <c r="H1487" s="97">
        <f>SUM(H1486:H1486)</f>
        <v>113280</v>
      </c>
    </row>
    <row r="1488" spans="1:8" s="5" customFormat="1" ht="20.25" x14ac:dyDescent="0.3">
      <c r="A1488" s="35">
        <v>1000056247</v>
      </c>
      <c r="B1488" s="36">
        <v>110</v>
      </c>
      <c r="C1488" s="36" t="s">
        <v>1824</v>
      </c>
      <c r="D1488" s="37">
        <v>44638</v>
      </c>
      <c r="E1488" s="36">
        <v>239301</v>
      </c>
      <c r="F1488" s="38" t="s">
        <v>1823</v>
      </c>
      <c r="G1488" s="70" t="s">
        <v>429</v>
      </c>
      <c r="H1488" s="41">
        <v>77000</v>
      </c>
    </row>
    <row r="1489" spans="1:8" s="5" customFormat="1" ht="20.25" x14ac:dyDescent="0.3">
      <c r="A1489" s="35"/>
      <c r="B1489" s="36"/>
      <c r="C1489" s="36"/>
      <c r="D1489" s="37"/>
      <c r="E1489" s="36"/>
      <c r="F1489" s="38"/>
      <c r="G1489" s="96" t="s">
        <v>1039</v>
      </c>
      <c r="H1489" s="97">
        <f>SUM(H1488:H1488)</f>
        <v>77000</v>
      </c>
    </row>
    <row r="1490" spans="1:8" s="5" customFormat="1" ht="20.25" x14ac:dyDescent="0.3">
      <c r="A1490" s="35">
        <v>1000056609</v>
      </c>
      <c r="B1490" s="36">
        <v>145</v>
      </c>
      <c r="C1490" s="36" t="s">
        <v>1071</v>
      </c>
      <c r="D1490" s="37">
        <v>44687</v>
      </c>
      <c r="E1490" s="36">
        <v>234101</v>
      </c>
      <c r="F1490" s="38" t="s">
        <v>1823</v>
      </c>
      <c r="G1490" s="70" t="s">
        <v>429</v>
      </c>
      <c r="H1490" s="41">
        <v>103000</v>
      </c>
    </row>
    <row r="1491" spans="1:8" s="5" customFormat="1" ht="20.25" x14ac:dyDescent="0.3">
      <c r="A1491" s="35">
        <v>1000056641</v>
      </c>
      <c r="B1491" s="36">
        <v>148</v>
      </c>
      <c r="C1491" s="36" t="s">
        <v>1074</v>
      </c>
      <c r="D1491" s="37">
        <v>44692</v>
      </c>
      <c r="E1491" s="36">
        <v>234101</v>
      </c>
      <c r="F1491" s="38" t="s">
        <v>1823</v>
      </c>
      <c r="G1491" s="70" t="s">
        <v>429</v>
      </c>
      <c r="H1491" s="41">
        <v>126500</v>
      </c>
    </row>
    <row r="1492" spans="1:8" ht="20.25" x14ac:dyDescent="0.3">
      <c r="A1492" s="35"/>
      <c r="B1492" s="36"/>
      <c r="C1492" s="36"/>
      <c r="D1492" s="37"/>
      <c r="E1492" s="36"/>
      <c r="F1492" s="38"/>
      <c r="G1492" s="96" t="s">
        <v>960</v>
      </c>
      <c r="H1492" s="97">
        <f>SUM(H1490:H1491)</f>
        <v>229500</v>
      </c>
    </row>
    <row r="1493" spans="1:8" s="5" customFormat="1" ht="20.25" x14ac:dyDescent="0.3">
      <c r="A1493" s="35">
        <v>1000056772</v>
      </c>
      <c r="B1493" s="36">
        <v>154</v>
      </c>
      <c r="C1493" s="36" t="s">
        <v>917</v>
      </c>
      <c r="D1493" s="37">
        <v>44711</v>
      </c>
      <c r="E1493" s="36">
        <v>234101</v>
      </c>
      <c r="F1493" s="38" t="s">
        <v>1823</v>
      </c>
      <c r="G1493" s="70" t="s">
        <v>429</v>
      </c>
      <c r="H1493" s="41">
        <v>133500</v>
      </c>
    </row>
    <row r="1494" spans="1:8" ht="20.25" x14ac:dyDescent="0.3">
      <c r="A1494" s="35">
        <v>1000056811</v>
      </c>
      <c r="B1494" s="36">
        <v>158</v>
      </c>
      <c r="C1494" s="36" t="s">
        <v>919</v>
      </c>
      <c r="D1494" s="37">
        <v>44715</v>
      </c>
      <c r="E1494" s="36">
        <v>234101</v>
      </c>
      <c r="F1494" s="38" t="s">
        <v>1823</v>
      </c>
      <c r="G1494" s="70" t="s">
        <v>429</v>
      </c>
      <c r="H1494" s="41">
        <v>132500</v>
      </c>
    </row>
    <row r="1495" spans="1:8" s="5" customFormat="1" ht="20.25" x14ac:dyDescent="0.3">
      <c r="A1495" s="35">
        <v>1000056942</v>
      </c>
      <c r="B1495" s="36">
        <v>170</v>
      </c>
      <c r="C1495" s="36" t="s">
        <v>1085</v>
      </c>
      <c r="D1495" s="37">
        <v>44742</v>
      </c>
      <c r="E1495" s="36">
        <v>234101</v>
      </c>
      <c r="F1495" s="38" t="s">
        <v>1823</v>
      </c>
      <c r="G1495" s="70" t="s">
        <v>429</v>
      </c>
      <c r="H1495" s="41">
        <v>130000</v>
      </c>
    </row>
    <row r="1496" spans="1:8" ht="20.25" x14ac:dyDescent="0.3">
      <c r="A1496" s="35">
        <v>1000056849</v>
      </c>
      <c r="B1496" s="36">
        <v>164</v>
      </c>
      <c r="C1496" s="36" t="s">
        <v>1082</v>
      </c>
      <c r="D1496" s="37">
        <v>44725</v>
      </c>
      <c r="E1496" s="36">
        <v>234101</v>
      </c>
      <c r="F1496" s="38" t="s">
        <v>1823</v>
      </c>
      <c r="G1496" s="70" t="s">
        <v>429</v>
      </c>
      <c r="H1496" s="41">
        <v>137500</v>
      </c>
    </row>
    <row r="1497" spans="1:8" s="5" customFormat="1" ht="20.25" x14ac:dyDescent="0.3">
      <c r="A1497" s="35"/>
      <c r="B1497" s="36"/>
      <c r="C1497" s="36"/>
      <c r="D1497" s="37"/>
      <c r="E1497" s="36"/>
      <c r="F1497" s="38"/>
      <c r="G1497" s="96" t="s">
        <v>916</v>
      </c>
      <c r="H1497" s="97">
        <f>SUM(H1493:H1496)</f>
        <v>533500</v>
      </c>
    </row>
    <row r="1498" spans="1:8" ht="20.25" x14ac:dyDescent="0.3">
      <c r="A1498" s="35">
        <v>1000057187</v>
      </c>
      <c r="B1498" s="36">
        <v>185</v>
      </c>
      <c r="C1498" s="36" t="s">
        <v>1092</v>
      </c>
      <c r="D1498" s="37">
        <v>44771</v>
      </c>
      <c r="E1498" s="36">
        <v>234101</v>
      </c>
      <c r="F1498" s="38" t="s">
        <v>1823</v>
      </c>
      <c r="G1498" s="70" t="s">
        <v>429</v>
      </c>
      <c r="H1498" s="41">
        <v>65000</v>
      </c>
    </row>
    <row r="1499" spans="1:8" ht="20.25" x14ac:dyDescent="0.3">
      <c r="A1499" s="35"/>
      <c r="B1499" s="36"/>
      <c r="C1499" s="36"/>
      <c r="D1499" s="37"/>
      <c r="E1499" s="36"/>
      <c r="F1499" s="38"/>
      <c r="G1499" s="96" t="s">
        <v>860</v>
      </c>
      <c r="H1499" s="97">
        <f>SUM(H1498)</f>
        <v>65000</v>
      </c>
    </row>
    <row r="1500" spans="1:8" s="5" customFormat="1" ht="20.25" x14ac:dyDescent="0.3">
      <c r="A1500" s="35">
        <v>1000057231</v>
      </c>
      <c r="B1500" s="36">
        <v>187</v>
      </c>
      <c r="C1500" s="36" t="s">
        <v>1793</v>
      </c>
      <c r="D1500" s="37">
        <v>44778</v>
      </c>
      <c r="E1500" s="36">
        <v>234101</v>
      </c>
      <c r="F1500" s="38" t="s">
        <v>1823</v>
      </c>
      <c r="G1500" s="70" t="s">
        <v>429</v>
      </c>
      <c r="H1500" s="41">
        <v>65000</v>
      </c>
    </row>
    <row r="1501" spans="1:8" ht="20.25" x14ac:dyDescent="0.3">
      <c r="A1501" s="35"/>
      <c r="B1501" s="36"/>
      <c r="C1501" s="36"/>
      <c r="D1501" s="37"/>
      <c r="E1501" s="36"/>
      <c r="F1501" s="38"/>
      <c r="G1501" s="96" t="s">
        <v>872</v>
      </c>
      <c r="H1501" s="97">
        <f>SUM(H1500)</f>
        <v>65000</v>
      </c>
    </row>
    <row r="1502" spans="1:8" s="5" customFormat="1" ht="20.25" x14ac:dyDescent="0.3">
      <c r="A1502" s="35"/>
      <c r="B1502" s="36"/>
      <c r="C1502" s="36"/>
      <c r="D1502" s="37"/>
      <c r="E1502" s="36"/>
      <c r="F1502" s="38"/>
      <c r="G1502" s="71" t="s">
        <v>1825</v>
      </c>
      <c r="H1502" s="43">
        <f>SUM(H1501,H1499,H1497,H1492,H1489,H1487)</f>
        <v>1083280</v>
      </c>
    </row>
    <row r="1503" spans="1:8" ht="20.25" x14ac:dyDescent="0.3">
      <c r="A1503" s="35">
        <v>1000054376</v>
      </c>
      <c r="B1503" s="36">
        <v>64</v>
      </c>
      <c r="C1503" s="36" t="s">
        <v>1234</v>
      </c>
      <c r="D1503" s="37">
        <v>44404</v>
      </c>
      <c r="E1503" s="36">
        <v>234101</v>
      </c>
      <c r="F1503" s="38" t="s">
        <v>1826</v>
      </c>
      <c r="G1503" s="39" t="s">
        <v>432</v>
      </c>
      <c r="H1503" s="41">
        <v>89347.5</v>
      </c>
    </row>
    <row r="1504" spans="1:8" s="5" customFormat="1" ht="20.25" x14ac:dyDescent="0.3">
      <c r="A1504" s="35"/>
      <c r="B1504" s="36"/>
      <c r="C1504" s="36"/>
      <c r="D1504" s="37"/>
      <c r="E1504" s="36"/>
      <c r="F1504" s="38"/>
      <c r="G1504" s="96" t="s">
        <v>1145</v>
      </c>
      <c r="H1504" s="97">
        <f>SUM(H1503:H1503)</f>
        <v>89347.5</v>
      </c>
    </row>
    <row r="1505" spans="1:8" ht="20.25" x14ac:dyDescent="0.3">
      <c r="A1505" s="35">
        <v>1000054611</v>
      </c>
      <c r="B1505" s="36">
        <v>73</v>
      </c>
      <c r="C1505" s="36" t="s">
        <v>1827</v>
      </c>
      <c r="D1505" s="37">
        <v>44432</v>
      </c>
      <c r="E1505" s="36">
        <v>239301</v>
      </c>
      <c r="F1505" s="38" t="s">
        <v>1826</v>
      </c>
      <c r="G1505" s="39" t="s">
        <v>432</v>
      </c>
      <c r="H1505" s="41">
        <v>86170</v>
      </c>
    </row>
    <row r="1506" spans="1:8" ht="20.25" x14ac:dyDescent="0.3">
      <c r="A1506" s="35">
        <v>1000054657</v>
      </c>
      <c r="B1506" s="36">
        <v>75</v>
      </c>
      <c r="C1506" s="36" t="s">
        <v>1167</v>
      </c>
      <c r="D1506" s="37">
        <v>44440</v>
      </c>
      <c r="E1506" s="36">
        <v>234101</v>
      </c>
      <c r="F1506" s="38" t="s">
        <v>1826</v>
      </c>
      <c r="G1506" s="39" t="s">
        <v>432</v>
      </c>
      <c r="H1506" s="41">
        <v>72960</v>
      </c>
    </row>
    <row r="1507" spans="1:8" ht="20.25" x14ac:dyDescent="0.3">
      <c r="A1507" s="35">
        <v>1000054704</v>
      </c>
      <c r="B1507" s="36">
        <v>77</v>
      </c>
      <c r="C1507" s="36" t="s">
        <v>1168</v>
      </c>
      <c r="D1507" s="37">
        <v>44442</v>
      </c>
      <c r="E1507" s="36">
        <v>234101</v>
      </c>
      <c r="F1507" s="38" t="s">
        <v>1826</v>
      </c>
      <c r="G1507" s="39" t="s">
        <v>432</v>
      </c>
      <c r="H1507" s="41">
        <v>27453.599999999999</v>
      </c>
    </row>
    <row r="1508" spans="1:8" ht="20.25" x14ac:dyDescent="0.3">
      <c r="A1508" s="35"/>
      <c r="B1508" s="36"/>
      <c r="C1508" s="36"/>
      <c r="D1508" s="37"/>
      <c r="E1508" s="36"/>
      <c r="F1508" s="38"/>
      <c r="G1508" s="96" t="s">
        <v>925</v>
      </c>
      <c r="H1508" s="97">
        <f>SUM(H1505:H1507)</f>
        <v>186583.6</v>
      </c>
    </row>
    <row r="1509" spans="1:8" s="5" customFormat="1" ht="20.25" x14ac:dyDescent="0.3">
      <c r="A1509" s="35">
        <v>1000055437</v>
      </c>
      <c r="B1509" s="36">
        <v>94</v>
      </c>
      <c r="C1509" s="36" t="s">
        <v>903</v>
      </c>
      <c r="D1509" s="37">
        <v>44530</v>
      </c>
      <c r="E1509" s="36">
        <v>239301</v>
      </c>
      <c r="F1509" s="38" t="s">
        <v>1826</v>
      </c>
      <c r="G1509" s="39" t="s">
        <v>432</v>
      </c>
      <c r="H1509" s="41">
        <v>36000</v>
      </c>
    </row>
    <row r="1510" spans="1:8" ht="20.25" x14ac:dyDescent="0.3">
      <c r="A1510" s="35">
        <v>1000055420</v>
      </c>
      <c r="B1510" s="36">
        <v>93</v>
      </c>
      <c r="C1510" s="36" t="s">
        <v>1828</v>
      </c>
      <c r="D1510" s="37">
        <v>44529</v>
      </c>
      <c r="E1510" s="36">
        <v>239301</v>
      </c>
      <c r="F1510" s="38" t="s">
        <v>1826</v>
      </c>
      <c r="G1510" s="39" t="s">
        <v>432</v>
      </c>
      <c r="H1510" s="41">
        <v>43200</v>
      </c>
    </row>
    <row r="1511" spans="1:8" s="5" customFormat="1" ht="20.25" x14ac:dyDescent="0.3">
      <c r="A1511" s="35">
        <v>1000055403</v>
      </c>
      <c r="B1511" s="36">
        <v>91</v>
      </c>
      <c r="C1511" s="36" t="s">
        <v>1829</v>
      </c>
      <c r="D1511" s="37">
        <v>44525</v>
      </c>
      <c r="E1511" s="36">
        <v>239301</v>
      </c>
      <c r="F1511" s="38" t="s">
        <v>1826</v>
      </c>
      <c r="G1511" s="39" t="s">
        <v>432</v>
      </c>
      <c r="H1511" s="41">
        <v>32016</v>
      </c>
    </row>
    <row r="1512" spans="1:8" ht="20.25" x14ac:dyDescent="0.3">
      <c r="A1512" s="35">
        <v>1000055477</v>
      </c>
      <c r="B1512" s="36">
        <v>95</v>
      </c>
      <c r="C1512" s="36" t="s">
        <v>1830</v>
      </c>
      <c r="D1512" s="37">
        <v>44536</v>
      </c>
      <c r="E1512" s="36">
        <v>239301</v>
      </c>
      <c r="F1512" s="38" t="s">
        <v>1826</v>
      </c>
      <c r="G1512" s="39" t="s">
        <v>432</v>
      </c>
      <c r="H1512" s="41">
        <v>57600</v>
      </c>
    </row>
    <row r="1513" spans="1:8" s="5" customFormat="1" ht="20.25" x14ac:dyDescent="0.3">
      <c r="A1513" s="35">
        <v>1000055542</v>
      </c>
      <c r="B1513" s="36">
        <v>97</v>
      </c>
      <c r="C1513" s="36" t="s">
        <v>1831</v>
      </c>
      <c r="D1513" s="37">
        <v>44539</v>
      </c>
      <c r="E1513" s="36">
        <v>239301</v>
      </c>
      <c r="F1513" s="38" t="s">
        <v>1826</v>
      </c>
      <c r="G1513" s="39" t="s">
        <v>432</v>
      </c>
      <c r="H1513" s="41">
        <v>60000</v>
      </c>
    </row>
    <row r="1514" spans="1:8" s="5" customFormat="1" ht="20.25" x14ac:dyDescent="0.3">
      <c r="A1514" s="35"/>
      <c r="B1514" s="36"/>
      <c r="C1514" s="36"/>
      <c r="D1514" s="37"/>
      <c r="E1514" s="36"/>
      <c r="F1514" s="38"/>
      <c r="G1514" s="96" t="s">
        <v>996</v>
      </c>
      <c r="H1514" s="97">
        <f>SUM(H1509:H1513)</f>
        <v>228816</v>
      </c>
    </row>
    <row r="1515" spans="1:8" s="5" customFormat="1" ht="20.25" x14ac:dyDescent="0.3">
      <c r="A1515" s="35">
        <v>1000055625</v>
      </c>
      <c r="B1515" s="36">
        <v>102</v>
      </c>
      <c r="C1515" s="36" t="s">
        <v>1172</v>
      </c>
      <c r="D1515" s="37">
        <v>44547</v>
      </c>
      <c r="E1515" s="36">
        <v>234101</v>
      </c>
      <c r="F1515" s="38" t="s">
        <v>1826</v>
      </c>
      <c r="G1515" s="39" t="s">
        <v>432</v>
      </c>
      <c r="H1515" s="41">
        <v>52500</v>
      </c>
    </row>
    <row r="1516" spans="1:8" ht="20.25" x14ac:dyDescent="0.3">
      <c r="A1516" s="35">
        <v>1000055561</v>
      </c>
      <c r="B1516" s="36">
        <v>100</v>
      </c>
      <c r="C1516" s="36" t="s">
        <v>1832</v>
      </c>
      <c r="D1516" s="37">
        <v>44542</v>
      </c>
      <c r="E1516" s="36">
        <v>234101</v>
      </c>
      <c r="F1516" s="38" t="s">
        <v>1826</v>
      </c>
      <c r="G1516" s="39" t="s">
        <v>432</v>
      </c>
      <c r="H1516" s="41">
        <v>37500</v>
      </c>
    </row>
    <row r="1517" spans="1:8" s="5" customFormat="1" ht="20.25" x14ac:dyDescent="0.3">
      <c r="A1517" s="35"/>
      <c r="B1517" s="36"/>
      <c r="C1517" s="36"/>
      <c r="D1517" s="37"/>
      <c r="E1517" s="36"/>
      <c r="F1517" s="38"/>
      <c r="G1517" s="96" t="s">
        <v>938</v>
      </c>
      <c r="H1517" s="97">
        <f>SUM(H1515:H1516)</f>
        <v>90000</v>
      </c>
    </row>
    <row r="1518" spans="1:8" s="5" customFormat="1" ht="20.25" x14ac:dyDescent="0.3">
      <c r="A1518" s="35">
        <v>1000056627</v>
      </c>
      <c r="B1518" s="36">
        <v>127</v>
      </c>
      <c r="C1518" s="36" t="s">
        <v>1180</v>
      </c>
      <c r="D1518" s="37">
        <v>44690</v>
      </c>
      <c r="E1518" s="36">
        <v>234101</v>
      </c>
      <c r="F1518" s="38" t="s">
        <v>1826</v>
      </c>
      <c r="G1518" s="39" t="s">
        <v>432</v>
      </c>
      <c r="H1518" s="41">
        <v>78720</v>
      </c>
    </row>
    <row r="1519" spans="1:8" s="5" customFormat="1" ht="20.25" x14ac:dyDescent="0.3">
      <c r="A1519" s="35"/>
      <c r="B1519" s="36"/>
      <c r="C1519" s="36"/>
      <c r="D1519" s="37"/>
      <c r="E1519" s="36"/>
      <c r="F1519" s="38"/>
      <c r="G1519" s="96" t="s">
        <v>960</v>
      </c>
      <c r="H1519" s="97">
        <f>SUM(H1518)</f>
        <v>78720</v>
      </c>
    </row>
    <row r="1520" spans="1:8" s="5" customFormat="1" ht="20.25" x14ac:dyDescent="0.3">
      <c r="A1520" s="35">
        <v>1000056807</v>
      </c>
      <c r="B1520" s="36">
        <v>132</v>
      </c>
      <c r="C1520" s="36" t="s">
        <v>1833</v>
      </c>
      <c r="D1520" s="37">
        <v>44714</v>
      </c>
      <c r="E1520" s="36">
        <v>234101</v>
      </c>
      <c r="F1520" s="38" t="s">
        <v>1826</v>
      </c>
      <c r="G1520" s="39" t="s">
        <v>432</v>
      </c>
      <c r="H1520" s="41">
        <v>76904</v>
      </c>
    </row>
    <row r="1521" spans="1:8" s="5" customFormat="1" ht="20.25" x14ac:dyDescent="0.3">
      <c r="A1521" s="35">
        <v>1000056164</v>
      </c>
      <c r="B1521" s="36">
        <v>119</v>
      </c>
      <c r="C1521" s="36" t="s">
        <v>1834</v>
      </c>
      <c r="D1521" s="37">
        <v>44628</v>
      </c>
      <c r="E1521" s="36">
        <v>234101</v>
      </c>
      <c r="F1521" s="38" t="s">
        <v>1826</v>
      </c>
      <c r="G1521" s="39" t="s">
        <v>432</v>
      </c>
      <c r="H1521" s="41">
        <v>113520</v>
      </c>
    </row>
    <row r="1522" spans="1:8" s="5" customFormat="1" ht="20.25" x14ac:dyDescent="0.3">
      <c r="A1522" s="35">
        <v>1000056902</v>
      </c>
      <c r="B1522" s="36">
        <v>136</v>
      </c>
      <c r="C1522" s="36" t="s">
        <v>987</v>
      </c>
      <c r="D1522" s="37">
        <v>44726</v>
      </c>
      <c r="E1522" s="36">
        <v>239301</v>
      </c>
      <c r="F1522" s="38" t="s">
        <v>1826</v>
      </c>
      <c r="G1522" s="39" t="s">
        <v>432</v>
      </c>
      <c r="H1522" s="41">
        <v>42424</v>
      </c>
    </row>
    <row r="1523" spans="1:8" s="5" customFormat="1" ht="20.25" x14ac:dyDescent="0.3">
      <c r="A1523" s="35">
        <v>1000056911</v>
      </c>
      <c r="B1523" s="36">
        <v>137</v>
      </c>
      <c r="C1523" s="36" t="s">
        <v>989</v>
      </c>
      <c r="D1523" s="37">
        <v>44727</v>
      </c>
      <c r="E1523" s="36">
        <v>234101</v>
      </c>
      <c r="F1523" s="38" t="s">
        <v>1826</v>
      </c>
      <c r="G1523" s="39" t="s">
        <v>432</v>
      </c>
      <c r="H1523" s="41">
        <v>99060</v>
      </c>
    </row>
    <row r="1524" spans="1:8" s="5" customFormat="1" ht="20.25" x14ac:dyDescent="0.3">
      <c r="A1524" s="35">
        <v>1000056947</v>
      </c>
      <c r="B1524" s="36">
        <v>140</v>
      </c>
      <c r="C1524" s="36" t="s">
        <v>908</v>
      </c>
      <c r="D1524" s="37">
        <v>44734</v>
      </c>
      <c r="E1524" s="36">
        <v>234101</v>
      </c>
      <c r="F1524" s="38" t="s">
        <v>1826</v>
      </c>
      <c r="G1524" s="39" t="s">
        <v>432</v>
      </c>
      <c r="H1524" s="41">
        <v>68400</v>
      </c>
    </row>
    <row r="1525" spans="1:8" s="5" customFormat="1" ht="20.25" x14ac:dyDescent="0.3">
      <c r="A1525" s="35">
        <v>1000056957</v>
      </c>
      <c r="B1525" s="36">
        <v>142</v>
      </c>
      <c r="C1525" s="36" t="s">
        <v>1070</v>
      </c>
      <c r="D1525" s="37">
        <v>44735</v>
      </c>
      <c r="E1525" s="36">
        <v>239301</v>
      </c>
      <c r="F1525" s="38" t="s">
        <v>1826</v>
      </c>
      <c r="G1525" s="39" t="s">
        <v>432</v>
      </c>
      <c r="H1525" s="41">
        <v>91500</v>
      </c>
    </row>
    <row r="1526" spans="1:8" s="5" customFormat="1" ht="20.25" x14ac:dyDescent="0.3">
      <c r="A1526" s="35"/>
      <c r="B1526" s="36"/>
      <c r="C1526" s="36"/>
      <c r="D1526" s="37"/>
      <c r="E1526" s="36"/>
      <c r="F1526" s="38"/>
      <c r="G1526" s="96" t="s">
        <v>916</v>
      </c>
      <c r="H1526" s="97">
        <f>SUM(H1520:H1525)</f>
        <v>491808</v>
      </c>
    </row>
    <row r="1527" spans="1:8" s="5" customFormat="1" ht="20.25" x14ac:dyDescent="0.3">
      <c r="A1527" s="35">
        <v>1000057043</v>
      </c>
      <c r="B1527" s="36">
        <v>144</v>
      </c>
      <c r="C1527" s="36" t="s">
        <v>1181</v>
      </c>
      <c r="D1527" s="37">
        <v>44748</v>
      </c>
      <c r="E1527" s="36">
        <v>239301</v>
      </c>
      <c r="F1527" s="38" t="s">
        <v>1826</v>
      </c>
      <c r="G1527" s="39" t="s">
        <v>432</v>
      </c>
      <c r="H1527" s="41">
        <v>68400</v>
      </c>
    </row>
    <row r="1528" spans="1:8" s="5" customFormat="1" ht="20.25" x14ac:dyDescent="0.3">
      <c r="A1528" s="35">
        <v>1000057073</v>
      </c>
      <c r="B1528" s="36">
        <v>145</v>
      </c>
      <c r="C1528" s="36" t="s">
        <v>1071</v>
      </c>
      <c r="D1528" s="37">
        <v>44749</v>
      </c>
      <c r="E1528" s="36">
        <v>239301</v>
      </c>
      <c r="F1528" s="38" t="s">
        <v>1826</v>
      </c>
      <c r="G1528" s="39" t="s">
        <v>432</v>
      </c>
      <c r="H1528" s="41">
        <v>107352</v>
      </c>
    </row>
    <row r="1529" spans="1:8" s="5" customFormat="1" ht="20.25" x14ac:dyDescent="0.3">
      <c r="A1529" s="35">
        <v>1000057104</v>
      </c>
      <c r="B1529" s="36">
        <v>148</v>
      </c>
      <c r="C1529" s="36" t="s">
        <v>1074</v>
      </c>
      <c r="D1529" s="37">
        <v>44756</v>
      </c>
      <c r="E1529" s="36">
        <v>239301</v>
      </c>
      <c r="F1529" s="38" t="s">
        <v>1826</v>
      </c>
      <c r="G1529" s="39" t="s">
        <v>432</v>
      </c>
      <c r="H1529" s="41">
        <v>79840</v>
      </c>
    </row>
    <row r="1530" spans="1:8" s="5" customFormat="1" ht="20.25" x14ac:dyDescent="0.3">
      <c r="A1530" s="35"/>
      <c r="B1530" s="36"/>
      <c r="C1530" s="36"/>
      <c r="D1530" s="37"/>
      <c r="E1530" s="36"/>
      <c r="F1530" s="38"/>
      <c r="G1530" s="96" t="s">
        <v>860</v>
      </c>
      <c r="H1530" s="97">
        <f>SUM(H1527:H1529)</f>
        <v>255592</v>
      </c>
    </row>
    <row r="1531" spans="1:8" s="5" customFormat="1" ht="20.25" x14ac:dyDescent="0.3">
      <c r="A1531" s="35">
        <v>1000057131</v>
      </c>
      <c r="B1531" s="36">
        <v>151</v>
      </c>
      <c r="C1531" s="36" t="s">
        <v>911</v>
      </c>
      <c r="D1531" s="37">
        <v>44761</v>
      </c>
      <c r="E1531" s="36">
        <v>239301</v>
      </c>
      <c r="F1531" s="38" t="s">
        <v>1826</v>
      </c>
      <c r="G1531" s="39" t="s">
        <v>432</v>
      </c>
      <c r="H1531" s="41">
        <v>103000</v>
      </c>
    </row>
    <row r="1532" spans="1:8" s="5" customFormat="1" ht="20.25" x14ac:dyDescent="0.3">
      <c r="A1532" s="35">
        <v>1000057183</v>
      </c>
      <c r="B1532" s="36">
        <v>153</v>
      </c>
      <c r="C1532" s="36" t="s">
        <v>914</v>
      </c>
      <c r="D1532" s="37">
        <v>44769</v>
      </c>
      <c r="E1532" s="36">
        <v>239301</v>
      </c>
      <c r="F1532" s="38" t="s">
        <v>1826</v>
      </c>
      <c r="G1532" s="39" t="s">
        <v>432</v>
      </c>
      <c r="H1532" s="41">
        <v>164447</v>
      </c>
    </row>
    <row r="1533" spans="1:8" s="5" customFormat="1" ht="20.25" x14ac:dyDescent="0.3">
      <c r="A1533" s="35">
        <v>1000057157</v>
      </c>
      <c r="B1533" s="36">
        <v>152</v>
      </c>
      <c r="C1533" s="36" t="s">
        <v>915</v>
      </c>
      <c r="D1533" s="37">
        <v>44764</v>
      </c>
      <c r="E1533" s="36">
        <v>239301</v>
      </c>
      <c r="F1533" s="38" t="s">
        <v>1826</v>
      </c>
      <c r="G1533" s="39" t="s">
        <v>432</v>
      </c>
      <c r="H1533" s="41">
        <v>89250</v>
      </c>
    </row>
    <row r="1534" spans="1:8" s="5" customFormat="1" ht="20.25" x14ac:dyDescent="0.3">
      <c r="A1534" s="35"/>
      <c r="B1534" s="36"/>
      <c r="C1534" s="36"/>
      <c r="D1534" s="37"/>
      <c r="E1534" s="36"/>
      <c r="F1534" s="38"/>
      <c r="G1534" s="96" t="s">
        <v>872</v>
      </c>
      <c r="H1534" s="97">
        <f>SUM(H1531:H1533)</f>
        <v>356697</v>
      </c>
    </row>
    <row r="1535" spans="1:8" s="5" customFormat="1" ht="20.25" x14ac:dyDescent="0.3">
      <c r="A1535" s="35"/>
      <c r="B1535" s="36"/>
      <c r="C1535" s="36"/>
      <c r="D1535" s="37"/>
      <c r="E1535" s="36"/>
      <c r="F1535" s="38"/>
      <c r="G1535" s="71" t="s">
        <v>1835</v>
      </c>
      <c r="H1535" s="43">
        <f>SUM(H1534,H1530,H1526,H1519,H1517,H1514,H1508,H1504)</f>
        <v>1777564.1</v>
      </c>
    </row>
    <row r="1536" spans="1:8" s="5" customFormat="1" ht="20.25" x14ac:dyDescent="0.3">
      <c r="A1536" s="35">
        <v>1000054831</v>
      </c>
      <c r="B1536" s="36">
        <v>41957</v>
      </c>
      <c r="C1536" s="36" t="s">
        <v>1836</v>
      </c>
      <c r="D1536" s="37">
        <v>44456</v>
      </c>
      <c r="E1536" s="36">
        <v>234101</v>
      </c>
      <c r="F1536" s="38" t="s">
        <v>1837</v>
      </c>
      <c r="G1536" s="39" t="s">
        <v>440</v>
      </c>
      <c r="H1536" s="41">
        <v>94000</v>
      </c>
    </row>
    <row r="1537" spans="1:8" s="5" customFormat="1" ht="20.25" x14ac:dyDescent="0.3">
      <c r="A1537" s="35"/>
      <c r="B1537" s="36"/>
      <c r="C1537" s="36"/>
      <c r="D1537" s="37"/>
      <c r="E1537" s="36"/>
      <c r="F1537" s="38"/>
      <c r="G1537" s="96" t="s">
        <v>925</v>
      </c>
      <c r="H1537" s="97">
        <f>SUM(H1536:H1536)</f>
        <v>94000</v>
      </c>
    </row>
    <row r="1538" spans="1:8" s="5" customFormat="1" ht="20.25" x14ac:dyDescent="0.3">
      <c r="A1538" s="35">
        <v>1000055064</v>
      </c>
      <c r="B1538" s="36">
        <v>43887</v>
      </c>
      <c r="C1538" s="36" t="s">
        <v>1838</v>
      </c>
      <c r="D1538" s="37">
        <v>44487</v>
      </c>
      <c r="E1538" s="36">
        <v>234101</v>
      </c>
      <c r="F1538" s="38" t="s">
        <v>1837</v>
      </c>
      <c r="G1538" s="39" t="s">
        <v>440</v>
      </c>
      <c r="H1538" s="41">
        <v>94000</v>
      </c>
    </row>
    <row r="1539" spans="1:8" s="5" customFormat="1" ht="20.25" x14ac:dyDescent="0.3">
      <c r="A1539" s="35"/>
      <c r="B1539" s="36"/>
      <c r="C1539" s="36"/>
      <c r="D1539" s="37"/>
      <c r="E1539" s="36"/>
      <c r="F1539" s="38"/>
      <c r="G1539" s="96" t="s">
        <v>928</v>
      </c>
      <c r="H1539" s="97">
        <f>SUM(H1538:H1538)</f>
        <v>94000</v>
      </c>
    </row>
    <row r="1540" spans="1:8" s="5" customFormat="1" ht="20.25" x14ac:dyDescent="0.3">
      <c r="A1540" s="35">
        <v>1000055497</v>
      </c>
      <c r="B1540" s="36">
        <v>48075</v>
      </c>
      <c r="C1540" s="36" t="s">
        <v>1839</v>
      </c>
      <c r="D1540" s="37">
        <v>44540</v>
      </c>
      <c r="E1540" s="36">
        <v>234101</v>
      </c>
      <c r="F1540" s="38" t="s">
        <v>1837</v>
      </c>
      <c r="G1540" s="39" t="s">
        <v>440</v>
      </c>
      <c r="H1540" s="41">
        <v>94000</v>
      </c>
    </row>
    <row r="1541" spans="1:8" s="5" customFormat="1" ht="20.25" x14ac:dyDescent="0.3">
      <c r="A1541" s="35"/>
      <c r="B1541" s="36"/>
      <c r="C1541" s="36"/>
      <c r="D1541" s="37"/>
      <c r="E1541" s="36"/>
      <c r="F1541" s="38"/>
      <c r="G1541" s="96" t="s">
        <v>996</v>
      </c>
      <c r="H1541" s="97">
        <f>SUM(H1540)</f>
        <v>94000</v>
      </c>
    </row>
    <row r="1542" spans="1:8" s="5" customFormat="1" ht="20.25" x14ac:dyDescent="0.3">
      <c r="A1542" s="35"/>
      <c r="B1542" s="36"/>
      <c r="C1542" s="36"/>
      <c r="D1542" s="37"/>
      <c r="E1542" s="36"/>
      <c r="F1542" s="38"/>
      <c r="G1542" s="45" t="s">
        <v>1840</v>
      </c>
      <c r="H1542" s="43">
        <f>SUM(H1541,H1539,H1537)</f>
        <v>282000</v>
      </c>
    </row>
    <row r="1543" spans="1:8" s="5" customFormat="1" ht="20.25" x14ac:dyDescent="0.3">
      <c r="A1543" s="35">
        <v>1000052129</v>
      </c>
      <c r="B1543" s="36">
        <v>312</v>
      </c>
      <c r="C1543" s="36" t="s">
        <v>1522</v>
      </c>
      <c r="D1543" s="37">
        <v>44081</v>
      </c>
      <c r="E1543" s="36">
        <v>239301</v>
      </c>
      <c r="F1543" s="38"/>
      <c r="G1543" s="73" t="s">
        <v>442</v>
      </c>
      <c r="H1543" s="41">
        <v>81420</v>
      </c>
    </row>
    <row r="1544" spans="1:8" s="5" customFormat="1" ht="20.25" x14ac:dyDescent="0.3">
      <c r="A1544" s="35">
        <v>1000052146</v>
      </c>
      <c r="B1544" s="36">
        <v>318</v>
      </c>
      <c r="C1544" s="36" t="s">
        <v>1841</v>
      </c>
      <c r="D1544" s="37">
        <v>44092</v>
      </c>
      <c r="E1544" s="36">
        <v>239301</v>
      </c>
      <c r="F1544" s="38"/>
      <c r="G1544" s="73" t="s">
        <v>442</v>
      </c>
      <c r="H1544" s="41">
        <v>121245</v>
      </c>
    </row>
    <row r="1545" spans="1:8" s="5" customFormat="1" ht="20.25" x14ac:dyDescent="0.3">
      <c r="A1545" s="35">
        <v>1000052204</v>
      </c>
      <c r="B1545" s="36">
        <v>323</v>
      </c>
      <c r="C1545" s="36" t="s">
        <v>1524</v>
      </c>
      <c r="D1545" s="37">
        <v>44102</v>
      </c>
      <c r="E1545" s="36">
        <v>239301</v>
      </c>
      <c r="F1545" s="38"/>
      <c r="G1545" s="73" t="s">
        <v>442</v>
      </c>
      <c r="H1545" s="41">
        <v>65450</v>
      </c>
    </row>
    <row r="1546" spans="1:8" s="5" customFormat="1" ht="20.25" x14ac:dyDescent="0.3">
      <c r="A1546" s="35"/>
      <c r="B1546" s="36"/>
      <c r="C1546" s="36"/>
      <c r="D1546" s="37"/>
      <c r="E1546" s="36"/>
      <c r="F1546" s="38"/>
      <c r="G1546" s="100">
        <v>44075</v>
      </c>
      <c r="H1546" s="97">
        <f>SUM(H1543:H1545)</f>
        <v>268115</v>
      </c>
    </row>
    <row r="1547" spans="1:8" s="5" customFormat="1" ht="20.25" x14ac:dyDescent="0.3">
      <c r="A1547" s="35">
        <v>1000052305</v>
      </c>
      <c r="B1547" s="36">
        <v>334</v>
      </c>
      <c r="C1547" s="36" t="s">
        <v>1356</v>
      </c>
      <c r="D1547" s="37">
        <v>44113</v>
      </c>
      <c r="E1547" s="36">
        <v>239301</v>
      </c>
      <c r="F1547" s="38"/>
      <c r="G1547" s="73" t="s">
        <v>442</v>
      </c>
      <c r="H1547" s="41">
        <v>80830</v>
      </c>
    </row>
    <row r="1548" spans="1:8" s="5" customFormat="1" ht="20.25" x14ac:dyDescent="0.3">
      <c r="A1548" s="35"/>
      <c r="B1548" s="36"/>
      <c r="C1548" s="36"/>
      <c r="D1548" s="37"/>
      <c r="E1548" s="36"/>
      <c r="F1548" s="38"/>
      <c r="G1548" s="100">
        <v>44105</v>
      </c>
      <c r="H1548" s="97">
        <f>SUM(H1547:H1547)</f>
        <v>80830</v>
      </c>
    </row>
    <row r="1549" spans="1:8" s="5" customFormat="1" ht="20.25" x14ac:dyDescent="0.3">
      <c r="A1549" s="35"/>
      <c r="B1549" s="36"/>
      <c r="C1549" s="36"/>
      <c r="D1549" s="37"/>
      <c r="E1549" s="36"/>
      <c r="F1549" s="38"/>
      <c r="G1549" s="42" t="s">
        <v>1842</v>
      </c>
      <c r="H1549" s="43">
        <f>SUM(H1548,H1546)</f>
        <v>348945</v>
      </c>
    </row>
    <row r="1550" spans="1:8" s="5" customFormat="1" ht="20.25" x14ac:dyDescent="0.3">
      <c r="A1550" s="35">
        <v>1000056725</v>
      </c>
      <c r="B1550" s="36">
        <v>86019</v>
      </c>
      <c r="C1550" s="36" t="s">
        <v>1843</v>
      </c>
      <c r="D1550" s="37">
        <v>44701</v>
      </c>
      <c r="E1550" s="36">
        <v>239301</v>
      </c>
      <c r="F1550" s="38" t="s">
        <v>1844</v>
      </c>
      <c r="G1550" s="73" t="s">
        <v>445</v>
      </c>
      <c r="H1550" s="41">
        <v>162482.5</v>
      </c>
    </row>
    <row r="1551" spans="1:8" s="5" customFormat="1" ht="20.25" x14ac:dyDescent="0.3">
      <c r="A1551" s="35">
        <v>1000056723</v>
      </c>
      <c r="B1551" s="36">
        <v>86088</v>
      </c>
      <c r="C1551" s="36" t="s">
        <v>1845</v>
      </c>
      <c r="D1551" s="37">
        <v>44711</v>
      </c>
      <c r="E1551" s="36">
        <v>239301</v>
      </c>
      <c r="F1551" s="38" t="s">
        <v>1844</v>
      </c>
      <c r="G1551" s="73" t="s">
        <v>445</v>
      </c>
      <c r="H1551" s="41">
        <v>164405.07</v>
      </c>
    </row>
    <row r="1552" spans="1:8" s="5" customFormat="1" ht="20.25" x14ac:dyDescent="0.3">
      <c r="A1552" s="35">
        <v>1000056888</v>
      </c>
      <c r="B1552" s="36">
        <v>86210</v>
      </c>
      <c r="C1552" s="36" t="s">
        <v>1846</v>
      </c>
      <c r="D1552" s="37">
        <v>44726</v>
      </c>
      <c r="E1552" s="36">
        <v>239301</v>
      </c>
      <c r="F1552" s="38" t="s">
        <v>1844</v>
      </c>
      <c r="G1552" s="73" t="s">
        <v>445</v>
      </c>
      <c r="H1552" s="41">
        <v>104592.17</v>
      </c>
    </row>
    <row r="1553" spans="1:8" s="5" customFormat="1" ht="20.25" x14ac:dyDescent="0.3">
      <c r="A1553" s="35">
        <v>1000056964</v>
      </c>
      <c r="B1553" s="36">
        <v>86279</v>
      </c>
      <c r="C1553" s="36" t="s">
        <v>1847</v>
      </c>
      <c r="D1553" s="37">
        <v>44736</v>
      </c>
      <c r="E1553" s="36">
        <v>239301</v>
      </c>
      <c r="F1553" s="38" t="s">
        <v>1844</v>
      </c>
      <c r="G1553" s="73" t="s">
        <v>445</v>
      </c>
      <c r="H1553" s="41">
        <v>56435.22</v>
      </c>
    </row>
    <row r="1554" spans="1:8" s="5" customFormat="1" ht="20.25" x14ac:dyDescent="0.3">
      <c r="A1554" s="35"/>
      <c r="B1554" s="36"/>
      <c r="C1554" s="36"/>
      <c r="D1554" s="37"/>
      <c r="E1554" s="36"/>
      <c r="F1554" s="38"/>
      <c r="G1554" s="100">
        <v>44713</v>
      </c>
      <c r="H1554" s="97">
        <f>SUM(H1550:H1553)</f>
        <v>487914.95999999996</v>
      </c>
    </row>
    <row r="1555" spans="1:8" s="5" customFormat="1" ht="20.25" x14ac:dyDescent="0.3">
      <c r="A1555" s="35">
        <v>1000057198</v>
      </c>
      <c r="B1555" s="36">
        <v>86612</v>
      </c>
      <c r="C1555" s="36" t="s">
        <v>1848</v>
      </c>
      <c r="D1555" s="37">
        <v>44771</v>
      </c>
      <c r="E1555" s="36">
        <v>239301</v>
      </c>
      <c r="F1555" s="38" t="s">
        <v>1844</v>
      </c>
      <c r="G1555" s="73" t="s">
        <v>445</v>
      </c>
      <c r="H1555" s="41">
        <v>154518</v>
      </c>
    </row>
    <row r="1556" spans="1:8" s="5" customFormat="1" ht="20.25" x14ac:dyDescent="0.3">
      <c r="A1556" s="35">
        <v>1000057144</v>
      </c>
      <c r="B1556" s="36">
        <v>86568</v>
      </c>
      <c r="C1556" s="36" t="s">
        <v>1849</v>
      </c>
      <c r="D1556" s="37">
        <v>44764</v>
      </c>
      <c r="E1556" s="36">
        <v>239301</v>
      </c>
      <c r="F1556" s="38" t="s">
        <v>1844</v>
      </c>
      <c r="G1556" s="73" t="s">
        <v>445</v>
      </c>
      <c r="H1556" s="41">
        <v>109354.29</v>
      </c>
    </row>
    <row r="1557" spans="1:8" s="5" customFormat="1" ht="20.25" x14ac:dyDescent="0.3">
      <c r="A1557" s="35"/>
      <c r="B1557" s="36"/>
      <c r="C1557" s="36"/>
      <c r="D1557" s="37"/>
      <c r="E1557" s="36"/>
      <c r="F1557" s="38"/>
      <c r="G1557" s="100">
        <v>44774</v>
      </c>
      <c r="H1557" s="97">
        <f>SUM(H1555:H1556)</f>
        <v>263872.28999999998</v>
      </c>
    </row>
    <row r="1558" spans="1:8" s="5" customFormat="1" ht="20.25" x14ac:dyDescent="0.3">
      <c r="A1558" s="35">
        <v>1000057371</v>
      </c>
      <c r="B1558" s="36">
        <v>86837</v>
      </c>
      <c r="C1558" s="36" t="s">
        <v>1850</v>
      </c>
      <c r="D1558" s="37">
        <v>44799</v>
      </c>
      <c r="E1558" s="36">
        <v>239301</v>
      </c>
      <c r="F1558" s="38" t="s">
        <v>1844</v>
      </c>
      <c r="G1558" s="73" t="s">
        <v>445</v>
      </c>
      <c r="H1558" s="41">
        <v>884.71</v>
      </c>
    </row>
    <row r="1559" spans="1:8" s="5" customFormat="1" ht="20.25" x14ac:dyDescent="0.3">
      <c r="A1559" s="35">
        <v>1000057373</v>
      </c>
      <c r="B1559" s="36">
        <v>86838</v>
      </c>
      <c r="C1559" s="36" t="s">
        <v>1851</v>
      </c>
      <c r="D1559" s="37">
        <v>44799</v>
      </c>
      <c r="E1559" s="36">
        <v>239301</v>
      </c>
      <c r="F1559" s="38" t="s">
        <v>1844</v>
      </c>
      <c r="G1559" s="73" t="s">
        <v>445</v>
      </c>
      <c r="H1559" s="41">
        <v>27187.200000000001</v>
      </c>
    </row>
    <row r="1560" spans="1:8" s="5" customFormat="1" ht="20.25" x14ac:dyDescent="0.3">
      <c r="A1560" s="35">
        <v>1000057370</v>
      </c>
      <c r="B1560" s="36">
        <v>86836</v>
      </c>
      <c r="C1560" s="36" t="s">
        <v>1852</v>
      </c>
      <c r="D1560" s="37">
        <v>44799</v>
      </c>
      <c r="E1560" s="36">
        <v>239301</v>
      </c>
      <c r="F1560" s="38" t="s">
        <v>1844</v>
      </c>
      <c r="G1560" s="73" t="s">
        <v>445</v>
      </c>
      <c r="H1560" s="41">
        <v>53519.14</v>
      </c>
    </row>
    <row r="1561" spans="1:8" s="5" customFormat="1" ht="20.25" x14ac:dyDescent="0.3">
      <c r="A1561" s="35">
        <v>1000057542</v>
      </c>
      <c r="B1561" s="36">
        <v>87030</v>
      </c>
      <c r="C1561" s="36" t="s">
        <v>1853</v>
      </c>
      <c r="D1561" s="37">
        <v>44820</v>
      </c>
      <c r="E1561" s="36">
        <v>239301</v>
      </c>
      <c r="F1561" s="38" t="s">
        <v>1844</v>
      </c>
      <c r="G1561" s="73" t="s">
        <v>445</v>
      </c>
      <c r="H1561" s="41">
        <v>9345.6</v>
      </c>
    </row>
    <row r="1562" spans="1:8" s="5" customFormat="1" ht="20.25" x14ac:dyDescent="0.3">
      <c r="A1562" s="35">
        <v>1000057405</v>
      </c>
      <c r="B1562" s="36">
        <v>86888</v>
      </c>
      <c r="C1562" s="36" t="s">
        <v>1854</v>
      </c>
      <c r="D1562" s="37">
        <v>44805</v>
      </c>
      <c r="E1562" s="36">
        <v>239301</v>
      </c>
      <c r="F1562" s="38" t="s">
        <v>1844</v>
      </c>
      <c r="G1562" s="73" t="s">
        <v>445</v>
      </c>
      <c r="H1562" s="41">
        <v>5754.62</v>
      </c>
    </row>
    <row r="1563" spans="1:8" s="5" customFormat="1" ht="20.25" x14ac:dyDescent="0.3">
      <c r="A1563" s="35">
        <v>1000057432</v>
      </c>
      <c r="B1563" s="36">
        <v>86904</v>
      </c>
      <c r="C1563" s="36" t="s">
        <v>1855</v>
      </c>
      <c r="D1563" s="37">
        <v>44806</v>
      </c>
      <c r="E1563" s="36">
        <v>239301</v>
      </c>
      <c r="F1563" s="38" t="s">
        <v>1844</v>
      </c>
      <c r="G1563" s="73" t="s">
        <v>445</v>
      </c>
      <c r="H1563" s="41">
        <v>48908.639999999999</v>
      </c>
    </row>
    <row r="1564" spans="1:8" s="5" customFormat="1" ht="20.25" x14ac:dyDescent="0.3">
      <c r="A1564" s="35">
        <v>1000057544</v>
      </c>
      <c r="B1564" s="36">
        <v>87032</v>
      </c>
      <c r="C1564" s="36" t="s">
        <v>1856</v>
      </c>
      <c r="D1564" s="37">
        <v>44820</v>
      </c>
      <c r="E1564" s="36">
        <v>239301</v>
      </c>
      <c r="F1564" s="38" t="s">
        <v>1844</v>
      </c>
      <c r="G1564" s="73" t="s">
        <v>445</v>
      </c>
      <c r="H1564" s="41">
        <v>80282.95</v>
      </c>
    </row>
    <row r="1565" spans="1:8" s="5" customFormat="1" ht="20.25" x14ac:dyDescent="0.3">
      <c r="A1565" s="35">
        <v>1000057543</v>
      </c>
      <c r="B1565" s="36">
        <v>87031</v>
      </c>
      <c r="C1565" s="36" t="s">
        <v>1491</v>
      </c>
      <c r="D1565" s="37">
        <v>44820</v>
      </c>
      <c r="E1565" s="36">
        <v>239301</v>
      </c>
      <c r="F1565" s="38" t="s">
        <v>1844</v>
      </c>
      <c r="G1565" s="73" t="s">
        <v>445</v>
      </c>
      <c r="H1565" s="41">
        <v>108459</v>
      </c>
    </row>
    <row r="1566" spans="1:8" s="5" customFormat="1" ht="20.25" x14ac:dyDescent="0.3">
      <c r="A1566" s="35">
        <v>1000057522</v>
      </c>
      <c r="B1566" s="36">
        <v>87015</v>
      </c>
      <c r="C1566" s="36" t="s">
        <v>1857</v>
      </c>
      <c r="D1566" s="37" t="s">
        <v>1858</v>
      </c>
      <c r="E1566" s="36">
        <v>239301</v>
      </c>
      <c r="F1566" s="38" t="s">
        <v>1844</v>
      </c>
      <c r="G1566" s="73" t="s">
        <v>445</v>
      </c>
      <c r="H1566" s="41">
        <v>9397.52</v>
      </c>
    </row>
    <row r="1567" spans="1:8" s="5" customFormat="1" ht="20.25" x14ac:dyDescent="0.3">
      <c r="A1567" s="35">
        <v>1000057545</v>
      </c>
      <c r="B1567" s="36">
        <v>87033</v>
      </c>
      <c r="C1567" s="36" t="s">
        <v>1859</v>
      </c>
      <c r="D1567" s="37">
        <v>44820</v>
      </c>
      <c r="E1567" s="36">
        <v>239301</v>
      </c>
      <c r="F1567" s="38" t="s">
        <v>1844</v>
      </c>
      <c r="G1567" s="73" t="s">
        <v>445</v>
      </c>
      <c r="H1567" s="41">
        <v>10861.9</v>
      </c>
    </row>
    <row r="1568" spans="1:8" s="5" customFormat="1" ht="20.25" x14ac:dyDescent="0.3">
      <c r="A1568" s="35">
        <v>1000057410</v>
      </c>
      <c r="B1568" s="36">
        <v>86891</v>
      </c>
      <c r="C1568" s="36" t="s">
        <v>1860</v>
      </c>
      <c r="D1568" s="37">
        <v>44805</v>
      </c>
      <c r="E1568" s="36">
        <v>239301</v>
      </c>
      <c r="F1568" s="38" t="s">
        <v>1844</v>
      </c>
      <c r="G1568" s="73" t="s">
        <v>445</v>
      </c>
      <c r="H1568" s="41">
        <v>45571.41</v>
      </c>
    </row>
    <row r="1569" spans="1:8" s="5" customFormat="1" ht="20.25" x14ac:dyDescent="0.3">
      <c r="A1569" s="35">
        <v>1000057619</v>
      </c>
      <c r="B1569" s="36">
        <v>87113</v>
      </c>
      <c r="C1569" s="36" t="s">
        <v>1861</v>
      </c>
      <c r="D1569" s="37">
        <v>44832</v>
      </c>
      <c r="E1569" s="36">
        <v>239301</v>
      </c>
      <c r="F1569" s="38" t="s">
        <v>1844</v>
      </c>
      <c r="G1569" s="73" t="s">
        <v>445</v>
      </c>
      <c r="H1569" s="41">
        <v>9397.52</v>
      </c>
    </row>
    <row r="1570" spans="1:8" s="5" customFormat="1" ht="20.25" x14ac:dyDescent="0.3">
      <c r="A1570" s="35"/>
      <c r="B1570" s="36"/>
      <c r="C1570" s="36"/>
      <c r="D1570" s="37"/>
      <c r="E1570" s="36"/>
      <c r="F1570" s="38"/>
      <c r="G1570" s="100">
        <v>44805</v>
      </c>
      <c r="H1570" s="97">
        <f>SUM(H1558:H1569)</f>
        <v>409570.21000000008</v>
      </c>
    </row>
    <row r="1571" spans="1:8" s="5" customFormat="1" ht="20.25" x14ac:dyDescent="0.3">
      <c r="A1571" s="35"/>
      <c r="B1571" s="36"/>
      <c r="C1571" s="36"/>
      <c r="D1571" s="37"/>
      <c r="E1571" s="36"/>
      <c r="F1571" s="38"/>
      <c r="G1571" s="42" t="s">
        <v>1862</v>
      </c>
      <c r="H1571" s="43">
        <f>SUM(H1570,H1557,H1554)</f>
        <v>1161357.46</v>
      </c>
    </row>
    <row r="1572" spans="1:8" s="5" customFormat="1" ht="20.25" x14ac:dyDescent="0.3">
      <c r="A1572" s="35" t="s">
        <v>999</v>
      </c>
      <c r="B1572" s="36">
        <v>162</v>
      </c>
      <c r="C1572" s="36" t="s">
        <v>1079</v>
      </c>
      <c r="D1572" s="37">
        <v>44827</v>
      </c>
      <c r="E1572" s="36">
        <v>239301</v>
      </c>
      <c r="F1572" s="38" t="s">
        <v>1863</v>
      </c>
      <c r="G1572" s="73" t="s">
        <v>828</v>
      </c>
      <c r="H1572" s="41">
        <v>81195</v>
      </c>
    </row>
    <row r="1573" spans="1:8" s="5" customFormat="1" ht="20.25" x14ac:dyDescent="0.3">
      <c r="A1573" s="35"/>
      <c r="B1573" s="36"/>
      <c r="C1573" s="36"/>
      <c r="D1573" s="37"/>
      <c r="E1573" s="36"/>
      <c r="F1573" s="38"/>
      <c r="G1573" s="100">
        <v>44805</v>
      </c>
      <c r="H1573" s="97">
        <f>SUM(H1572)</f>
        <v>81195</v>
      </c>
    </row>
    <row r="1574" spans="1:8" s="5" customFormat="1" ht="20.25" x14ac:dyDescent="0.3">
      <c r="A1574" s="35"/>
      <c r="B1574" s="36"/>
      <c r="C1574" s="36"/>
      <c r="D1574" s="37"/>
      <c r="E1574" s="36"/>
      <c r="F1574" s="38"/>
      <c r="G1574" s="42" t="s">
        <v>1864</v>
      </c>
      <c r="H1574" s="43">
        <f>SUM(H1573)</f>
        <v>81195</v>
      </c>
    </row>
    <row r="1575" spans="1:8" s="5" customFormat="1" ht="20.25" x14ac:dyDescent="0.3">
      <c r="A1575" s="35">
        <v>1000050908</v>
      </c>
      <c r="B1575" s="36">
        <v>406949</v>
      </c>
      <c r="C1575" s="36" t="s">
        <v>1865</v>
      </c>
      <c r="D1575" s="37">
        <v>43900</v>
      </c>
      <c r="E1575" s="36">
        <v>234101</v>
      </c>
      <c r="F1575" s="38"/>
      <c r="G1575" s="39" t="s">
        <v>446</v>
      </c>
      <c r="H1575" s="41">
        <v>146000</v>
      </c>
    </row>
    <row r="1576" spans="1:8" s="5" customFormat="1" ht="20.25" x14ac:dyDescent="0.3">
      <c r="A1576" s="35">
        <v>1000050924</v>
      </c>
      <c r="B1576" s="36">
        <v>407230</v>
      </c>
      <c r="C1576" s="36" t="s">
        <v>1866</v>
      </c>
      <c r="D1576" s="37">
        <v>43902</v>
      </c>
      <c r="E1576" s="36">
        <v>234101</v>
      </c>
      <c r="F1576" s="38"/>
      <c r="G1576" s="39" t="s">
        <v>446</v>
      </c>
      <c r="H1576" s="41">
        <v>40480</v>
      </c>
    </row>
    <row r="1577" spans="1:8" s="5" customFormat="1" ht="20.25" x14ac:dyDescent="0.3">
      <c r="A1577" s="35"/>
      <c r="B1577" s="36"/>
      <c r="C1577" s="36"/>
      <c r="D1577" s="37"/>
      <c r="E1577" s="36"/>
      <c r="F1577" s="38"/>
      <c r="G1577" s="96" t="s">
        <v>1023</v>
      </c>
      <c r="H1577" s="97">
        <f>SUM(H1575:H1576)</f>
        <v>186480</v>
      </c>
    </row>
    <row r="1578" spans="1:8" s="5" customFormat="1" ht="20.25" x14ac:dyDescent="0.3">
      <c r="A1578" s="56">
        <v>1000051089</v>
      </c>
      <c r="B1578" s="46">
        <v>409151</v>
      </c>
      <c r="C1578" s="46" t="s">
        <v>1867</v>
      </c>
      <c r="D1578" s="57">
        <v>43928</v>
      </c>
      <c r="E1578" s="46">
        <v>234101</v>
      </c>
      <c r="F1578" s="58"/>
      <c r="G1578" s="39" t="s">
        <v>446</v>
      </c>
      <c r="H1578" s="55">
        <v>54750</v>
      </c>
    </row>
    <row r="1579" spans="1:8" s="5" customFormat="1" ht="20.25" x14ac:dyDescent="0.3">
      <c r="A1579" s="35">
        <v>1000051228</v>
      </c>
      <c r="B1579" s="36">
        <v>409177</v>
      </c>
      <c r="C1579" s="36" t="s">
        <v>1868</v>
      </c>
      <c r="D1579" s="37">
        <v>43929</v>
      </c>
      <c r="E1579" s="36">
        <v>234101</v>
      </c>
      <c r="F1579" s="38"/>
      <c r="G1579" s="39" t="s">
        <v>446</v>
      </c>
      <c r="H1579" s="41">
        <v>73150</v>
      </c>
    </row>
    <row r="1580" spans="1:8" s="5" customFormat="1" ht="20.25" x14ac:dyDescent="0.3">
      <c r="A1580" s="56">
        <v>1000051235</v>
      </c>
      <c r="B1580" s="36">
        <v>410507</v>
      </c>
      <c r="C1580" s="46" t="s">
        <v>1869</v>
      </c>
      <c r="D1580" s="37">
        <v>43948</v>
      </c>
      <c r="E1580" s="36">
        <v>234101</v>
      </c>
      <c r="F1580" s="38"/>
      <c r="G1580" s="39" t="s">
        <v>446</v>
      </c>
      <c r="H1580" s="41">
        <v>140860</v>
      </c>
    </row>
    <row r="1581" spans="1:8" s="5" customFormat="1" ht="20.25" x14ac:dyDescent="0.3">
      <c r="A1581" s="35">
        <v>1000051128</v>
      </c>
      <c r="B1581" s="36">
        <v>409624</v>
      </c>
      <c r="C1581" s="36" t="s">
        <v>1870</v>
      </c>
      <c r="D1581" s="37">
        <v>43941</v>
      </c>
      <c r="E1581" s="36">
        <v>234101</v>
      </c>
      <c r="F1581" s="38"/>
      <c r="G1581" s="39" t="s">
        <v>446</v>
      </c>
      <c r="H1581" s="41">
        <v>95610</v>
      </c>
    </row>
    <row r="1582" spans="1:8" s="5" customFormat="1" ht="20.25" x14ac:dyDescent="0.3">
      <c r="A1582" s="35">
        <v>1000051233</v>
      </c>
      <c r="B1582" s="36">
        <v>410217</v>
      </c>
      <c r="C1582" s="36" t="s">
        <v>1871</v>
      </c>
      <c r="D1582" s="37">
        <v>43942</v>
      </c>
      <c r="E1582" s="36">
        <v>234101</v>
      </c>
      <c r="F1582" s="38"/>
      <c r="G1582" s="39" t="s">
        <v>446</v>
      </c>
      <c r="H1582" s="41">
        <v>104280</v>
      </c>
    </row>
    <row r="1583" spans="1:8" s="5" customFormat="1" ht="20.25" x14ac:dyDescent="0.3">
      <c r="A1583" s="35"/>
      <c r="B1583" s="36"/>
      <c r="C1583" s="36"/>
      <c r="D1583" s="37"/>
      <c r="E1583" s="36"/>
      <c r="F1583" s="38"/>
      <c r="G1583" s="96" t="s">
        <v>1028</v>
      </c>
      <c r="H1583" s="97">
        <f>SUM(H1578:H1582)</f>
        <v>468650</v>
      </c>
    </row>
    <row r="1584" spans="1:8" s="5" customFormat="1" ht="20.25" x14ac:dyDescent="0.3">
      <c r="A1584" s="35">
        <v>1000051294</v>
      </c>
      <c r="B1584" s="36">
        <v>410677</v>
      </c>
      <c r="C1584" s="36" t="s">
        <v>1872</v>
      </c>
      <c r="D1584" s="37">
        <v>43952</v>
      </c>
      <c r="E1584" s="36">
        <v>234101</v>
      </c>
      <c r="F1584" s="38"/>
      <c r="G1584" s="39" t="s">
        <v>446</v>
      </c>
      <c r="H1584" s="41">
        <v>114150</v>
      </c>
    </row>
    <row r="1585" spans="1:8" s="5" customFormat="1" ht="20.25" x14ac:dyDescent="0.3">
      <c r="A1585" s="35">
        <v>1000051329</v>
      </c>
      <c r="B1585" s="36">
        <v>411930</v>
      </c>
      <c r="C1585" s="36" t="s">
        <v>1873</v>
      </c>
      <c r="D1585" s="37">
        <v>43966</v>
      </c>
      <c r="E1585" s="36">
        <v>234101</v>
      </c>
      <c r="F1585" s="38"/>
      <c r="G1585" s="39" t="s">
        <v>446</v>
      </c>
      <c r="H1585" s="41">
        <v>145470</v>
      </c>
    </row>
    <row r="1586" spans="1:8" s="5" customFormat="1" ht="20.25" x14ac:dyDescent="0.3">
      <c r="A1586" s="35"/>
      <c r="B1586" s="36"/>
      <c r="C1586" s="36"/>
      <c r="D1586" s="37"/>
      <c r="E1586" s="36"/>
      <c r="F1586" s="38"/>
      <c r="G1586" s="96" t="s">
        <v>1489</v>
      </c>
      <c r="H1586" s="97">
        <f>SUM(H1584:H1585)</f>
        <v>259620</v>
      </c>
    </row>
    <row r="1587" spans="1:8" ht="20.25" x14ac:dyDescent="0.3">
      <c r="A1587" s="35">
        <v>1000051443</v>
      </c>
      <c r="B1587" s="36">
        <v>413947</v>
      </c>
      <c r="C1587" s="36" t="s">
        <v>1874</v>
      </c>
      <c r="D1587" s="37">
        <v>43987</v>
      </c>
      <c r="E1587" s="36">
        <v>234101</v>
      </c>
      <c r="F1587" s="38"/>
      <c r="G1587" s="39" t="s">
        <v>446</v>
      </c>
      <c r="H1587" s="41">
        <v>85350</v>
      </c>
    </row>
    <row r="1588" spans="1:8" s="5" customFormat="1" ht="20.25" x14ac:dyDescent="0.3">
      <c r="A1588" s="35">
        <v>1000051483</v>
      </c>
      <c r="B1588" s="36">
        <v>414593</v>
      </c>
      <c r="C1588" s="36" t="s">
        <v>1875</v>
      </c>
      <c r="D1588" s="37">
        <v>43992</v>
      </c>
      <c r="E1588" s="36">
        <v>234101</v>
      </c>
      <c r="F1588" s="38"/>
      <c r="G1588" s="39" t="s">
        <v>446</v>
      </c>
      <c r="H1588" s="41">
        <v>19650</v>
      </c>
    </row>
    <row r="1589" spans="1:8" s="5" customFormat="1" ht="20.25" x14ac:dyDescent="0.3">
      <c r="A1589" s="35">
        <v>1000051528</v>
      </c>
      <c r="B1589" s="36">
        <v>414446</v>
      </c>
      <c r="C1589" s="36" t="s">
        <v>1876</v>
      </c>
      <c r="D1589" s="37">
        <v>43992</v>
      </c>
      <c r="E1589" s="36">
        <v>234101</v>
      </c>
      <c r="F1589" s="38"/>
      <c r="G1589" s="39" t="s">
        <v>446</v>
      </c>
      <c r="H1589" s="41">
        <v>9090</v>
      </c>
    </row>
    <row r="1590" spans="1:8" s="5" customFormat="1" ht="20.25" x14ac:dyDescent="0.3">
      <c r="A1590" s="35">
        <v>1000051533</v>
      </c>
      <c r="B1590" s="36">
        <v>415123</v>
      </c>
      <c r="C1590" s="36" t="s">
        <v>1877</v>
      </c>
      <c r="D1590" s="37">
        <v>44000</v>
      </c>
      <c r="E1590" s="36">
        <v>234101</v>
      </c>
      <c r="F1590" s="38"/>
      <c r="G1590" s="39" t="s">
        <v>446</v>
      </c>
      <c r="H1590" s="41">
        <v>146035</v>
      </c>
    </row>
    <row r="1591" spans="1:8" s="5" customFormat="1" ht="20.25" x14ac:dyDescent="0.3">
      <c r="A1591" s="35">
        <v>1000051545</v>
      </c>
      <c r="B1591" s="36">
        <v>415336</v>
      </c>
      <c r="C1591" s="36" t="s">
        <v>1878</v>
      </c>
      <c r="D1591" s="37">
        <v>44001</v>
      </c>
      <c r="E1591" s="36">
        <v>234101</v>
      </c>
      <c r="F1591" s="38"/>
      <c r="G1591" s="39" t="s">
        <v>446</v>
      </c>
      <c r="H1591" s="41">
        <v>120120</v>
      </c>
    </row>
    <row r="1592" spans="1:8" s="5" customFormat="1" ht="20.25" x14ac:dyDescent="0.3">
      <c r="A1592" s="35">
        <v>1000051573</v>
      </c>
      <c r="B1592" s="36">
        <v>416091</v>
      </c>
      <c r="C1592" s="36" t="s">
        <v>1879</v>
      </c>
      <c r="D1592" s="37">
        <v>44005</v>
      </c>
      <c r="E1592" s="36">
        <v>234101</v>
      </c>
      <c r="F1592" s="38"/>
      <c r="G1592" s="39" t="s">
        <v>446</v>
      </c>
      <c r="H1592" s="41">
        <v>145204</v>
      </c>
    </row>
    <row r="1593" spans="1:8" s="5" customFormat="1" ht="20.25" x14ac:dyDescent="0.3">
      <c r="A1593" s="35"/>
      <c r="B1593" s="36"/>
      <c r="C1593" s="36"/>
      <c r="D1593" s="37"/>
      <c r="E1593" s="36"/>
      <c r="F1593" s="38"/>
      <c r="G1593" s="96" t="s">
        <v>1033</v>
      </c>
      <c r="H1593" s="97">
        <f>SUM(H1587:H1592)</f>
        <v>525449</v>
      </c>
    </row>
    <row r="1594" spans="1:8" s="5" customFormat="1" ht="20.25" x14ac:dyDescent="0.3">
      <c r="A1594" s="35">
        <v>1000051630</v>
      </c>
      <c r="B1594" s="36">
        <v>417283</v>
      </c>
      <c r="C1594" s="36" t="s">
        <v>1880</v>
      </c>
      <c r="D1594" s="37">
        <v>44013</v>
      </c>
      <c r="E1594" s="36">
        <v>234101</v>
      </c>
      <c r="F1594" s="38"/>
      <c r="G1594" s="39" t="s">
        <v>446</v>
      </c>
      <c r="H1594" s="41">
        <v>136120</v>
      </c>
    </row>
    <row r="1595" spans="1:8" s="5" customFormat="1" ht="20.25" x14ac:dyDescent="0.3">
      <c r="A1595" s="35">
        <v>1000051631</v>
      </c>
      <c r="B1595" s="36">
        <v>417309</v>
      </c>
      <c r="C1595" s="36" t="s">
        <v>1881</v>
      </c>
      <c r="D1595" s="37">
        <v>44014</v>
      </c>
      <c r="E1595" s="36">
        <v>234101</v>
      </c>
      <c r="F1595" s="38"/>
      <c r="G1595" s="39" t="s">
        <v>446</v>
      </c>
      <c r="H1595" s="41">
        <v>99066</v>
      </c>
    </row>
    <row r="1596" spans="1:8" s="5" customFormat="1" ht="20.25" x14ac:dyDescent="0.3">
      <c r="A1596" s="35">
        <v>1000051754</v>
      </c>
      <c r="B1596" s="36">
        <v>419295</v>
      </c>
      <c r="C1596" s="36" t="s">
        <v>1882</v>
      </c>
      <c r="D1596" s="37">
        <v>44029</v>
      </c>
      <c r="E1596" s="36">
        <v>234101</v>
      </c>
      <c r="F1596" s="38"/>
      <c r="G1596" s="39" t="s">
        <v>446</v>
      </c>
      <c r="H1596" s="41">
        <v>143775</v>
      </c>
    </row>
    <row r="1597" spans="1:8" s="5" customFormat="1" ht="20.25" x14ac:dyDescent="0.3">
      <c r="A1597" s="35">
        <v>1000051753</v>
      </c>
      <c r="B1597" s="36">
        <v>419289</v>
      </c>
      <c r="C1597" s="36" t="s">
        <v>1883</v>
      </c>
      <c r="D1597" s="37">
        <v>44033</v>
      </c>
      <c r="E1597" s="36">
        <v>234101</v>
      </c>
      <c r="F1597" s="38"/>
      <c r="G1597" s="39" t="s">
        <v>446</v>
      </c>
      <c r="H1597" s="41">
        <v>132000</v>
      </c>
    </row>
    <row r="1598" spans="1:8" s="5" customFormat="1" ht="20.25" x14ac:dyDescent="0.3">
      <c r="A1598" s="35">
        <v>1000051755</v>
      </c>
      <c r="B1598" s="36">
        <v>419288</v>
      </c>
      <c r="C1598" s="36" t="s">
        <v>1884</v>
      </c>
      <c r="D1598" s="37">
        <v>44032</v>
      </c>
      <c r="E1598" s="36">
        <v>234101</v>
      </c>
      <c r="F1598" s="38"/>
      <c r="G1598" s="39" t="s">
        <v>446</v>
      </c>
      <c r="H1598" s="41">
        <v>130020</v>
      </c>
    </row>
    <row r="1599" spans="1:8" s="5" customFormat="1" ht="20.25" x14ac:dyDescent="0.3">
      <c r="A1599" s="35">
        <v>1000051722</v>
      </c>
      <c r="B1599" s="36">
        <v>419661</v>
      </c>
      <c r="C1599" s="36" t="s">
        <v>1885</v>
      </c>
      <c r="D1599" s="37">
        <v>44028</v>
      </c>
      <c r="E1599" s="36">
        <v>234101</v>
      </c>
      <c r="F1599" s="38"/>
      <c r="G1599" s="39" t="s">
        <v>446</v>
      </c>
      <c r="H1599" s="41">
        <v>98410</v>
      </c>
    </row>
    <row r="1600" spans="1:8" ht="20.25" x14ac:dyDescent="0.3">
      <c r="A1600" s="35">
        <v>1000051825</v>
      </c>
      <c r="B1600" s="36">
        <v>420431</v>
      </c>
      <c r="C1600" s="36" t="s">
        <v>1886</v>
      </c>
      <c r="D1600" s="37">
        <v>44039</v>
      </c>
      <c r="E1600" s="36">
        <v>234101</v>
      </c>
      <c r="F1600" s="38"/>
      <c r="G1600" s="39" t="s">
        <v>446</v>
      </c>
      <c r="H1600" s="41">
        <v>27500</v>
      </c>
    </row>
    <row r="1601" spans="1:8" ht="20.25" x14ac:dyDescent="0.3">
      <c r="A1601" s="35">
        <v>1000051820</v>
      </c>
      <c r="B1601" s="36">
        <v>420225</v>
      </c>
      <c r="C1601" s="36" t="s">
        <v>1887</v>
      </c>
      <c r="D1601" s="37">
        <v>44042</v>
      </c>
      <c r="E1601" s="36">
        <v>234101</v>
      </c>
      <c r="F1601" s="38"/>
      <c r="G1601" s="39" t="s">
        <v>446</v>
      </c>
      <c r="H1601" s="41">
        <v>142008</v>
      </c>
    </row>
    <row r="1602" spans="1:8" s="5" customFormat="1" ht="20.25" x14ac:dyDescent="0.3">
      <c r="A1602" s="35"/>
      <c r="B1602" s="36"/>
      <c r="C1602" s="36"/>
      <c r="D1602" s="37"/>
      <c r="E1602" s="36"/>
      <c r="F1602" s="38"/>
      <c r="G1602" s="96" t="s">
        <v>1195</v>
      </c>
      <c r="H1602" s="97">
        <f>SUM(H1594:H1601)</f>
        <v>908899</v>
      </c>
    </row>
    <row r="1603" spans="1:8" s="5" customFormat="1" ht="20.25" x14ac:dyDescent="0.3">
      <c r="A1603" s="35">
        <v>1000054393</v>
      </c>
      <c r="B1603" s="36">
        <v>465962</v>
      </c>
      <c r="C1603" s="36" t="s">
        <v>1888</v>
      </c>
      <c r="D1603" s="37">
        <v>44420</v>
      </c>
      <c r="E1603" s="36">
        <v>234101</v>
      </c>
      <c r="F1603" s="38" t="s">
        <v>1889</v>
      </c>
      <c r="G1603" s="39" t="s">
        <v>462</v>
      </c>
      <c r="H1603" s="41">
        <v>46750</v>
      </c>
    </row>
    <row r="1604" spans="1:8" s="5" customFormat="1" ht="20.25" x14ac:dyDescent="0.3">
      <c r="A1604" s="35"/>
      <c r="B1604" s="36"/>
      <c r="C1604" s="36"/>
      <c r="D1604" s="37"/>
      <c r="E1604" s="36"/>
      <c r="F1604" s="38"/>
      <c r="G1604" s="96" t="s">
        <v>1145</v>
      </c>
      <c r="H1604" s="97">
        <f>SUM(H1603)</f>
        <v>46750</v>
      </c>
    </row>
    <row r="1605" spans="1:8" s="5" customFormat="1" ht="20.25" x14ac:dyDescent="0.3">
      <c r="A1605" s="35">
        <v>1000055091</v>
      </c>
      <c r="B1605" s="36">
        <v>474667</v>
      </c>
      <c r="C1605" s="36" t="s">
        <v>1890</v>
      </c>
      <c r="D1605" s="37">
        <v>44489</v>
      </c>
      <c r="E1605" s="36">
        <v>239301</v>
      </c>
      <c r="F1605" s="38" t="s">
        <v>1889</v>
      </c>
      <c r="G1605" s="39" t="s">
        <v>462</v>
      </c>
      <c r="H1605" s="41">
        <v>93500</v>
      </c>
    </row>
    <row r="1606" spans="1:8" s="5" customFormat="1" ht="20.25" x14ac:dyDescent="0.3">
      <c r="A1606" s="35"/>
      <c r="B1606" s="36"/>
      <c r="C1606" s="36"/>
      <c r="D1606" s="37"/>
      <c r="E1606" s="36"/>
      <c r="F1606" s="38"/>
      <c r="G1606" s="96" t="s">
        <v>928</v>
      </c>
      <c r="H1606" s="97">
        <f>SUM(H1605)</f>
        <v>93500</v>
      </c>
    </row>
    <row r="1607" spans="1:8" s="5" customFormat="1" ht="20.25" x14ac:dyDescent="0.3">
      <c r="A1607" s="35">
        <v>1000055559</v>
      </c>
      <c r="B1607" s="36">
        <v>482252</v>
      </c>
      <c r="C1607" s="36" t="s">
        <v>1891</v>
      </c>
      <c r="D1607" s="37">
        <v>44545</v>
      </c>
      <c r="E1607" s="36">
        <v>234101</v>
      </c>
      <c r="F1607" s="38" t="s">
        <v>1889</v>
      </c>
      <c r="G1607" s="39" t="s">
        <v>462</v>
      </c>
      <c r="H1607" s="41">
        <v>100705</v>
      </c>
    </row>
    <row r="1608" spans="1:8" s="5" customFormat="1" ht="20.25" x14ac:dyDescent="0.3">
      <c r="A1608" s="35"/>
      <c r="B1608" s="36"/>
      <c r="C1608" s="36"/>
      <c r="D1608" s="37"/>
      <c r="E1608" s="36"/>
      <c r="F1608" s="38"/>
      <c r="G1608" s="96" t="s">
        <v>996</v>
      </c>
      <c r="H1608" s="97">
        <f>SUM(H1607)</f>
        <v>100705</v>
      </c>
    </row>
    <row r="1609" spans="1:8" ht="20.25" x14ac:dyDescent="0.3">
      <c r="A1609" s="35">
        <v>1000055658</v>
      </c>
      <c r="B1609" s="36">
        <v>482990</v>
      </c>
      <c r="C1609" s="36" t="s">
        <v>1892</v>
      </c>
      <c r="D1609" s="37">
        <v>44545</v>
      </c>
      <c r="E1609" s="36">
        <v>234101</v>
      </c>
      <c r="F1609" s="38" t="s">
        <v>1889</v>
      </c>
      <c r="G1609" s="39" t="s">
        <v>462</v>
      </c>
      <c r="H1609" s="41">
        <v>98750</v>
      </c>
    </row>
    <row r="1610" spans="1:8" s="5" customFormat="1" ht="20.25" x14ac:dyDescent="0.3">
      <c r="A1610" s="35"/>
      <c r="B1610" s="36"/>
      <c r="C1610" s="36"/>
      <c r="D1610" s="37"/>
      <c r="E1610" s="36"/>
      <c r="F1610" s="38"/>
      <c r="G1610" s="96" t="s">
        <v>938</v>
      </c>
      <c r="H1610" s="97">
        <f>SUM(H1609:H1609)</f>
        <v>98750</v>
      </c>
    </row>
    <row r="1611" spans="1:8" s="5" customFormat="1" ht="20.25" x14ac:dyDescent="0.3">
      <c r="A1611" s="35"/>
      <c r="B1611" s="36"/>
      <c r="C1611" s="36"/>
      <c r="D1611" s="37"/>
      <c r="E1611" s="36"/>
      <c r="F1611" s="38"/>
      <c r="G1611" s="45" t="s">
        <v>1893</v>
      </c>
      <c r="H1611" s="43">
        <f>SUM(H1610,H1608,H1606,H1604,H1602,H1593,H1586,H1583,H1577)</f>
        <v>2688803</v>
      </c>
    </row>
    <row r="1612" spans="1:8" ht="20.25" x14ac:dyDescent="0.3">
      <c r="A1612" s="35">
        <v>1000054631</v>
      </c>
      <c r="B1612" s="36">
        <v>4681</v>
      </c>
      <c r="C1612" s="36" t="s">
        <v>1894</v>
      </c>
      <c r="D1612" s="37">
        <v>44428</v>
      </c>
      <c r="E1612" s="36">
        <v>234101</v>
      </c>
      <c r="F1612" s="38">
        <v>131282881</v>
      </c>
      <c r="G1612" s="48" t="s">
        <v>464</v>
      </c>
      <c r="H1612" s="41">
        <v>66120</v>
      </c>
    </row>
    <row r="1613" spans="1:8" s="5" customFormat="1" ht="20.25" x14ac:dyDescent="0.3">
      <c r="A1613" s="35"/>
      <c r="B1613" s="36"/>
      <c r="C1613" s="36"/>
      <c r="D1613" s="37"/>
      <c r="E1613" s="36"/>
      <c r="F1613" s="38"/>
      <c r="G1613" s="96" t="s">
        <v>1145</v>
      </c>
      <c r="H1613" s="97">
        <f>SUM(H1612)</f>
        <v>66120</v>
      </c>
    </row>
    <row r="1614" spans="1:8" s="5" customFormat="1" ht="20.25" x14ac:dyDescent="0.3">
      <c r="A1614" s="35">
        <v>1000055043</v>
      </c>
      <c r="B1614" s="36">
        <v>4757</v>
      </c>
      <c r="C1614" s="36" t="s">
        <v>1895</v>
      </c>
      <c r="D1614" s="37">
        <v>44482</v>
      </c>
      <c r="E1614" s="36">
        <v>234101</v>
      </c>
      <c r="F1614" s="38" t="s">
        <v>1896</v>
      </c>
      <c r="G1614" s="48" t="s">
        <v>464</v>
      </c>
      <c r="H1614" s="41">
        <v>65700</v>
      </c>
    </row>
    <row r="1615" spans="1:8" s="5" customFormat="1" ht="20.25" x14ac:dyDescent="0.3">
      <c r="A1615" s="35"/>
      <c r="B1615" s="36"/>
      <c r="C1615" s="36"/>
      <c r="D1615" s="37"/>
      <c r="E1615" s="36"/>
      <c r="F1615" s="38"/>
      <c r="G1615" s="96" t="s">
        <v>928</v>
      </c>
      <c r="H1615" s="97">
        <f>SUM(H1614)</f>
        <v>65700</v>
      </c>
    </row>
    <row r="1616" spans="1:8" s="5" customFormat="1" ht="20.25" x14ac:dyDescent="0.3">
      <c r="A1616" s="35">
        <v>1000055455</v>
      </c>
      <c r="B1616" s="36">
        <v>4852</v>
      </c>
      <c r="C1616" s="36" t="s">
        <v>1897</v>
      </c>
      <c r="D1616" s="37">
        <v>44531</v>
      </c>
      <c r="E1616" s="36">
        <v>234101</v>
      </c>
      <c r="F1616" s="38" t="s">
        <v>1896</v>
      </c>
      <c r="G1616" s="48" t="s">
        <v>464</v>
      </c>
      <c r="H1616" s="41">
        <v>49560</v>
      </c>
    </row>
    <row r="1617" spans="1:8" ht="20.25" x14ac:dyDescent="0.3">
      <c r="A1617" s="35"/>
      <c r="B1617" s="36"/>
      <c r="C1617" s="36"/>
      <c r="D1617" s="37"/>
      <c r="E1617" s="36"/>
      <c r="F1617" s="38"/>
      <c r="G1617" s="96" t="s">
        <v>996</v>
      </c>
      <c r="H1617" s="97">
        <f>SUM(H1616:H1616)</f>
        <v>49560</v>
      </c>
    </row>
    <row r="1618" spans="1:8" s="5" customFormat="1" ht="20.25" x14ac:dyDescent="0.3">
      <c r="A1618" s="35">
        <v>1000055154</v>
      </c>
      <c r="B1618" s="36">
        <v>4783</v>
      </c>
      <c r="C1618" s="36" t="s">
        <v>1898</v>
      </c>
      <c r="D1618" s="37">
        <v>44495</v>
      </c>
      <c r="E1618" s="36">
        <v>234101</v>
      </c>
      <c r="F1618" s="38" t="s">
        <v>1896</v>
      </c>
      <c r="G1618" s="48" t="s">
        <v>464</v>
      </c>
      <c r="H1618" s="41">
        <v>89127.5</v>
      </c>
    </row>
    <row r="1619" spans="1:8" s="5" customFormat="1" ht="20.25" x14ac:dyDescent="0.3">
      <c r="A1619" s="35">
        <v>1000055718</v>
      </c>
      <c r="B1619" s="36">
        <v>4909</v>
      </c>
      <c r="C1619" s="36" t="s">
        <v>1899</v>
      </c>
      <c r="D1619" s="37">
        <v>44554</v>
      </c>
      <c r="E1619" s="36">
        <v>234101</v>
      </c>
      <c r="F1619" s="38" t="s">
        <v>1896</v>
      </c>
      <c r="G1619" s="48" t="s">
        <v>464</v>
      </c>
      <c r="H1619" s="41">
        <v>83900</v>
      </c>
    </row>
    <row r="1620" spans="1:8" s="7" customFormat="1" ht="20.25" x14ac:dyDescent="0.3">
      <c r="A1620" s="35">
        <v>1000055719</v>
      </c>
      <c r="B1620" s="36">
        <v>4928</v>
      </c>
      <c r="C1620" s="36" t="s">
        <v>1587</v>
      </c>
      <c r="D1620" s="37">
        <v>44558</v>
      </c>
      <c r="E1620" s="36">
        <v>234101</v>
      </c>
      <c r="F1620" s="38" t="s">
        <v>1896</v>
      </c>
      <c r="G1620" s="48" t="s">
        <v>464</v>
      </c>
      <c r="H1620" s="41">
        <v>83900</v>
      </c>
    </row>
    <row r="1621" spans="1:8" s="5" customFormat="1" ht="20.25" x14ac:dyDescent="0.3">
      <c r="A1621" s="56">
        <v>1000055689</v>
      </c>
      <c r="B1621" s="36">
        <v>4929</v>
      </c>
      <c r="C1621" s="36" t="s">
        <v>1900</v>
      </c>
      <c r="D1621" s="37">
        <v>44560</v>
      </c>
      <c r="E1621" s="36">
        <v>234101</v>
      </c>
      <c r="F1621" s="38" t="s">
        <v>1896</v>
      </c>
      <c r="G1621" s="48" t="s">
        <v>464</v>
      </c>
      <c r="H1621" s="41">
        <v>105850</v>
      </c>
    </row>
    <row r="1622" spans="1:8" s="5" customFormat="1" ht="20.25" x14ac:dyDescent="0.3">
      <c r="A1622" s="35"/>
      <c r="B1622" s="36"/>
      <c r="C1622" s="36"/>
      <c r="D1622" s="37"/>
      <c r="E1622" s="36"/>
      <c r="F1622" s="38"/>
      <c r="G1622" s="96" t="s">
        <v>938</v>
      </c>
      <c r="H1622" s="97">
        <f>SUM(H1618:H1621)</f>
        <v>362777.5</v>
      </c>
    </row>
    <row r="1623" spans="1:8" s="5" customFormat="1" ht="20.25" x14ac:dyDescent="0.3">
      <c r="A1623" s="35">
        <v>1000056910</v>
      </c>
      <c r="B1623" s="36">
        <v>5313</v>
      </c>
      <c r="C1623" s="36" t="s">
        <v>1901</v>
      </c>
      <c r="D1623" s="37">
        <v>44729</v>
      </c>
      <c r="E1623" s="36">
        <v>234101</v>
      </c>
      <c r="F1623" s="38" t="s">
        <v>1896</v>
      </c>
      <c r="G1623" s="48" t="s">
        <v>464</v>
      </c>
      <c r="H1623" s="41">
        <v>28320</v>
      </c>
    </row>
    <row r="1624" spans="1:8" s="5" customFormat="1" ht="20.25" x14ac:dyDescent="0.3">
      <c r="A1624" s="35"/>
      <c r="B1624" s="36"/>
      <c r="C1624" s="36"/>
      <c r="D1624" s="37"/>
      <c r="E1624" s="36"/>
      <c r="F1624" s="38"/>
      <c r="G1624" s="96" t="s">
        <v>916</v>
      </c>
      <c r="H1624" s="97">
        <f>SUM(H1623)</f>
        <v>28320</v>
      </c>
    </row>
    <row r="1625" spans="1:8" s="5" customFormat="1" ht="20.25" x14ac:dyDescent="0.3">
      <c r="A1625" s="35">
        <v>1000057142</v>
      </c>
      <c r="B1625" s="36">
        <v>5531</v>
      </c>
      <c r="C1625" s="36" t="s">
        <v>1902</v>
      </c>
      <c r="D1625" s="37">
        <v>44796</v>
      </c>
      <c r="E1625" s="36">
        <v>234101</v>
      </c>
      <c r="F1625" s="38" t="s">
        <v>1896</v>
      </c>
      <c r="G1625" s="48" t="s">
        <v>464</v>
      </c>
      <c r="H1625" s="41">
        <v>128400</v>
      </c>
    </row>
    <row r="1626" spans="1:8" s="5" customFormat="1" ht="20.25" x14ac:dyDescent="0.3">
      <c r="A1626" s="35"/>
      <c r="B1626" s="36"/>
      <c r="C1626" s="36"/>
      <c r="D1626" s="37"/>
      <c r="E1626" s="36"/>
      <c r="F1626" s="38"/>
      <c r="G1626" s="96" t="s">
        <v>872</v>
      </c>
      <c r="H1626" s="97">
        <f>SUM(H1625)</f>
        <v>128400</v>
      </c>
    </row>
    <row r="1627" spans="1:8" s="5" customFormat="1" ht="20.25" x14ac:dyDescent="0.3">
      <c r="A1627" s="35">
        <v>1000057431</v>
      </c>
      <c r="B1627" s="36">
        <v>5575</v>
      </c>
      <c r="C1627" s="36" t="s">
        <v>1903</v>
      </c>
      <c r="D1627" s="37">
        <v>44806</v>
      </c>
      <c r="E1627" s="36">
        <v>234101</v>
      </c>
      <c r="F1627" s="38" t="s">
        <v>1896</v>
      </c>
      <c r="G1627" s="48" t="s">
        <v>464</v>
      </c>
      <c r="H1627" s="41">
        <v>117000</v>
      </c>
    </row>
    <row r="1628" spans="1:8" s="5" customFormat="1" ht="20.25" x14ac:dyDescent="0.3">
      <c r="A1628" s="35">
        <v>1000057500</v>
      </c>
      <c r="B1628" s="36">
        <v>5607</v>
      </c>
      <c r="C1628" s="36" t="s">
        <v>1904</v>
      </c>
      <c r="D1628" s="37">
        <v>44817</v>
      </c>
      <c r="E1628" s="36">
        <v>234101</v>
      </c>
      <c r="F1628" s="38" t="s">
        <v>1896</v>
      </c>
      <c r="G1628" s="48" t="s">
        <v>464</v>
      </c>
      <c r="H1628" s="41">
        <v>117000</v>
      </c>
    </row>
    <row r="1629" spans="1:8" s="5" customFormat="1" ht="20.25" x14ac:dyDescent="0.3">
      <c r="A1629" s="35">
        <v>1000057538</v>
      </c>
      <c r="B1629" s="36">
        <v>5650</v>
      </c>
      <c r="C1629" s="36" t="s">
        <v>1905</v>
      </c>
      <c r="D1629" s="37">
        <v>44820</v>
      </c>
      <c r="E1629" s="36">
        <v>234101</v>
      </c>
      <c r="F1629" s="38" t="s">
        <v>1896</v>
      </c>
      <c r="G1629" s="48" t="s">
        <v>464</v>
      </c>
      <c r="H1629" s="41">
        <v>117000</v>
      </c>
    </row>
    <row r="1630" spans="1:8" s="5" customFormat="1" ht="20.25" x14ac:dyDescent="0.3">
      <c r="A1630" s="35">
        <v>1000057620</v>
      </c>
      <c r="B1630" s="36">
        <v>5665</v>
      </c>
      <c r="C1630" s="36" t="s">
        <v>1906</v>
      </c>
      <c r="D1630" s="37">
        <v>44832</v>
      </c>
      <c r="E1630" s="36">
        <v>234101</v>
      </c>
      <c r="F1630" s="38" t="s">
        <v>1896</v>
      </c>
      <c r="G1630" s="48" t="s">
        <v>464</v>
      </c>
      <c r="H1630" s="41">
        <v>74160</v>
      </c>
    </row>
    <row r="1631" spans="1:8" s="5" customFormat="1" ht="20.25" x14ac:dyDescent="0.3">
      <c r="A1631" s="35">
        <v>1000057615</v>
      </c>
      <c r="B1631" s="36">
        <v>5664</v>
      </c>
      <c r="C1631" s="36" t="s">
        <v>1907</v>
      </c>
      <c r="D1631" s="37">
        <v>44832</v>
      </c>
      <c r="E1631" s="36">
        <v>234101</v>
      </c>
      <c r="F1631" s="38" t="s">
        <v>1896</v>
      </c>
      <c r="G1631" s="48" t="s">
        <v>464</v>
      </c>
      <c r="H1631" s="41">
        <v>117000</v>
      </c>
    </row>
    <row r="1632" spans="1:8" s="5" customFormat="1" ht="20.25" x14ac:dyDescent="0.3">
      <c r="A1632" s="35"/>
      <c r="B1632" s="36"/>
      <c r="C1632" s="36"/>
      <c r="D1632" s="37"/>
      <c r="E1632" s="36"/>
      <c r="F1632" s="38"/>
      <c r="G1632" s="96" t="s">
        <v>883</v>
      </c>
      <c r="H1632" s="97">
        <f>SUM(H1627:H1631)</f>
        <v>542160</v>
      </c>
    </row>
    <row r="1633" spans="1:8" s="5" customFormat="1" ht="20.25" x14ac:dyDescent="0.3">
      <c r="A1633" s="35"/>
      <c r="B1633" s="36"/>
      <c r="C1633" s="36"/>
      <c r="D1633" s="37"/>
      <c r="E1633" s="36"/>
      <c r="F1633" s="38"/>
      <c r="G1633" s="45" t="s">
        <v>1908</v>
      </c>
      <c r="H1633" s="43">
        <f>SUM(H1632,H1626,H1624,H1622,H1617,H1615,H1613)</f>
        <v>1243037.5</v>
      </c>
    </row>
    <row r="1634" spans="1:8" s="5" customFormat="1" ht="20.25" x14ac:dyDescent="0.3">
      <c r="A1634" s="35">
        <v>1000056063</v>
      </c>
      <c r="B1634" s="36">
        <v>580</v>
      </c>
      <c r="C1634" s="36" t="s">
        <v>1909</v>
      </c>
      <c r="D1634" s="37">
        <v>44615</v>
      </c>
      <c r="E1634" s="36">
        <v>231101</v>
      </c>
      <c r="F1634" s="38" t="s">
        <v>1910</v>
      </c>
      <c r="G1634" s="39" t="s">
        <v>467</v>
      </c>
      <c r="H1634" s="41">
        <v>48670</v>
      </c>
    </row>
    <row r="1635" spans="1:8" s="5" customFormat="1" ht="20.25" x14ac:dyDescent="0.3">
      <c r="A1635" s="35"/>
      <c r="B1635" s="36"/>
      <c r="C1635" s="36"/>
      <c r="D1635" s="37"/>
      <c r="E1635" s="36"/>
      <c r="F1635" s="38"/>
      <c r="G1635" s="96" t="s">
        <v>940</v>
      </c>
      <c r="H1635" s="97">
        <f>SUM(H1634:H1634)</f>
        <v>48670</v>
      </c>
    </row>
    <row r="1636" spans="1:8" s="10" customFormat="1" ht="20.25" x14ac:dyDescent="0.3">
      <c r="A1636" s="35">
        <v>1000056282</v>
      </c>
      <c r="B1636" s="36">
        <v>591</v>
      </c>
      <c r="C1636" s="36" t="s">
        <v>1911</v>
      </c>
      <c r="D1636" s="37">
        <v>44643</v>
      </c>
      <c r="E1636" s="36">
        <v>231101</v>
      </c>
      <c r="F1636" s="38" t="s">
        <v>1910</v>
      </c>
      <c r="G1636" s="39" t="s">
        <v>467</v>
      </c>
      <c r="H1636" s="41">
        <v>53530</v>
      </c>
    </row>
    <row r="1637" spans="1:8" s="5" customFormat="1" ht="20.25" x14ac:dyDescent="0.3">
      <c r="A1637" s="35"/>
      <c r="B1637" s="36"/>
      <c r="C1637" s="36"/>
      <c r="D1637" s="37"/>
      <c r="E1637" s="36"/>
      <c r="F1637" s="38"/>
      <c r="G1637" s="96" t="s">
        <v>1039</v>
      </c>
      <c r="H1637" s="97">
        <f>SUM(H1636:H1636)</f>
        <v>53530</v>
      </c>
    </row>
    <row r="1638" spans="1:8" ht="20.25" x14ac:dyDescent="0.3">
      <c r="A1638" s="35">
        <v>1000056569</v>
      </c>
      <c r="B1638" s="36">
        <v>623</v>
      </c>
      <c r="C1638" s="36" t="s">
        <v>1912</v>
      </c>
      <c r="D1638" s="37">
        <v>44685</v>
      </c>
      <c r="E1638" s="36">
        <v>231101</v>
      </c>
      <c r="F1638" s="38" t="s">
        <v>1910</v>
      </c>
      <c r="G1638" s="39" t="s">
        <v>467</v>
      </c>
      <c r="H1638" s="41">
        <v>58590</v>
      </c>
    </row>
    <row r="1639" spans="1:8" s="5" customFormat="1" ht="20.25" x14ac:dyDescent="0.3">
      <c r="A1639" s="35">
        <v>1000056529</v>
      </c>
      <c r="B1639" s="36">
        <v>609</v>
      </c>
      <c r="C1639" s="36" t="s">
        <v>1913</v>
      </c>
      <c r="D1639" s="37">
        <v>44678</v>
      </c>
      <c r="E1639" s="36">
        <v>231101</v>
      </c>
      <c r="F1639" s="38" t="s">
        <v>1910</v>
      </c>
      <c r="G1639" s="39" t="s">
        <v>467</v>
      </c>
      <c r="H1639" s="41">
        <v>59380</v>
      </c>
    </row>
    <row r="1640" spans="1:8" s="5" customFormat="1" ht="20.25" x14ac:dyDescent="0.3">
      <c r="A1640" s="35"/>
      <c r="B1640" s="36"/>
      <c r="C1640" s="36"/>
      <c r="D1640" s="37"/>
      <c r="E1640" s="36"/>
      <c r="F1640" s="38"/>
      <c r="G1640" s="96" t="s">
        <v>960</v>
      </c>
      <c r="H1640" s="97">
        <f>SUM(H1638:H1639)</f>
        <v>117970</v>
      </c>
    </row>
    <row r="1641" spans="1:8" s="5" customFormat="1" ht="20.25" x14ac:dyDescent="0.3">
      <c r="A1641" s="35">
        <v>1000056837</v>
      </c>
      <c r="B1641" s="36">
        <v>627</v>
      </c>
      <c r="C1641" s="36" t="s">
        <v>1914</v>
      </c>
      <c r="D1641" s="37">
        <v>44720</v>
      </c>
      <c r="E1641" s="36">
        <v>231101</v>
      </c>
      <c r="F1641" s="38" t="s">
        <v>1910</v>
      </c>
      <c r="G1641" s="39" t="s">
        <v>467</v>
      </c>
      <c r="H1641" s="41">
        <v>54265</v>
      </c>
    </row>
    <row r="1642" spans="1:8" s="8" customFormat="1" ht="20.25" x14ac:dyDescent="0.3">
      <c r="A1642" s="35">
        <v>1000056934</v>
      </c>
      <c r="B1642" s="36">
        <v>632</v>
      </c>
      <c r="C1642" s="36" t="s">
        <v>1915</v>
      </c>
      <c r="D1642" s="37">
        <v>44734</v>
      </c>
      <c r="E1642" s="36">
        <v>231101</v>
      </c>
      <c r="F1642" s="38" t="s">
        <v>1910</v>
      </c>
      <c r="G1642" s="39" t="s">
        <v>467</v>
      </c>
      <c r="H1642" s="41">
        <v>55190</v>
      </c>
    </row>
    <row r="1643" spans="1:8" s="10" customFormat="1" ht="20.25" x14ac:dyDescent="0.3">
      <c r="A1643" s="35"/>
      <c r="B1643" s="36"/>
      <c r="C1643" s="36"/>
      <c r="D1643" s="37"/>
      <c r="E1643" s="36"/>
      <c r="F1643" s="38"/>
      <c r="G1643" s="96" t="s">
        <v>916</v>
      </c>
      <c r="H1643" s="97">
        <f>SUM(H1641:H1642)</f>
        <v>109455</v>
      </c>
    </row>
    <row r="1644" spans="1:8" s="8" customFormat="1" ht="20.25" x14ac:dyDescent="0.3">
      <c r="A1644" s="35">
        <v>1000057034</v>
      </c>
      <c r="B1644" s="36">
        <v>644</v>
      </c>
      <c r="C1644" s="36" t="s">
        <v>1916</v>
      </c>
      <c r="D1644" s="37">
        <v>44748</v>
      </c>
      <c r="E1644" s="36">
        <v>231101</v>
      </c>
      <c r="F1644" s="38" t="s">
        <v>1910</v>
      </c>
      <c r="G1644" s="39" t="s">
        <v>467</v>
      </c>
      <c r="H1644" s="41">
        <v>53505</v>
      </c>
    </row>
    <row r="1645" spans="1:8" s="8" customFormat="1" ht="20.25" x14ac:dyDescent="0.3">
      <c r="A1645" s="35">
        <v>1000056991</v>
      </c>
      <c r="B1645" s="36">
        <v>638</v>
      </c>
      <c r="C1645" s="36" t="s">
        <v>1917</v>
      </c>
      <c r="D1645" s="37">
        <v>44741</v>
      </c>
      <c r="E1645" s="36">
        <v>231101</v>
      </c>
      <c r="F1645" s="38" t="s">
        <v>1910</v>
      </c>
      <c r="G1645" s="39" t="s">
        <v>467</v>
      </c>
      <c r="H1645" s="41">
        <v>54425</v>
      </c>
    </row>
    <row r="1646" spans="1:8" ht="20.25" x14ac:dyDescent="0.3">
      <c r="A1646" s="35">
        <v>1000056736</v>
      </c>
      <c r="B1646" s="36">
        <v>613</v>
      </c>
      <c r="C1646" s="36" t="s">
        <v>1918</v>
      </c>
      <c r="D1646" s="37">
        <v>44706</v>
      </c>
      <c r="E1646" s="36">
        <v>231101</v>
      </c>
      <c r="F1646" s="38" t="s">
        <v>1910</v>
      </c>
      <c r="G1646" s="39" t="s">
        <v>467</v>
      </c>
      <c r="H1646" s="41">
        <v>58465</v>
      </c>
    </row>
    <row r="1647" spans="1:8" ht="20.25" x14ac:dyDescent="0.3">
      <c r="A1647" s="35">
        <v>1000057140</v>
      </c>
      <c r="B1647" s="36">
        <v>656</v>
      </c>
      <c r="C1647" s="36" t="s">
        <v>1919</v>
      </c>
      <c r="D1647" s="37">
        <v>44762</v>
      </c>
      <c r="E1647" s="36">
        <v>231101</v>
      </c>
      <c r="F1647" s="38" t="s">
        <v>1910</v>
      </c>
      <c r="G1647" s="39" t="s">
        <v>467</v>
      </c>
      <c r="H1647" s="41">
        <v>57730</v>
      </c>
    </row>
    <row r="1648" spans="1:8" s="5" customFormat="1" ht="20.25" x14ac:dyDescent="0.3">
      <c r="A1648" s="35">
        <v>1000057082</v>
      </c>
      <c r="B1648" s="36">
        <v>645</v>
      </c>
      <c r="C1648" s="36" t="s">
        <v>1920</v>
      </c>
      <c r="D1648" s="37">
        <v>44755</v>
      </c>
      <c r="E1648" s="36">
        <v>231101</v>
      </c>
      <c r="F1648" s="38" t="s">
        <v>1910</v>
      </c>
      <c r="G1648" s="39" t="s">
        <v>467</v>
      </c>
      <c r="H1648" s="41">
        <v>54290</v>
      </c>
    </row>
    <row r="1649" spans="1:8" s="5" customFormat="1" ht="20.25" x14ac:dyDescent="0.3">
      <c r="A1649" s="35">
        <v>1000057139</v>
      </c>
      <c r="B1649" s="36">
        <v>640</v>
      </c>
      <c r="C1649" s="36" t="s">
        <v>1921</v>
      </c>
      <c r="D1649" s="37">
        <v>44732</v>
      </c>
      <c r="E1649" s="36">
        <v>231101</v>
      </c>
      <c r="F1649" s="38" t="s">
        <v>1910</v>
      </c>
      <c r="G1649" s="39" t="s">
        <v>467</v>
      </c>
      <c r="H1649" s="41">
        <v>40000</v>
      </c>
    </row>
    <row r="1650" spans="1:8" s="5" customFormat="1" ht="20.25" x14ac:dyDescent="0.3">
      <c r="A1650" s="35"/>
      <c r="B1650" s="36"/>
      <c r="C1650" s="36"/>
      <c r="D1650" s="37"/>
      <c r="E1650" s="36"/>
      <c r="F1650" s="38"/>
      <c r="G1650" s="96" t="s">
        <v>860</v>
      </c>
      <c r="H1650" s="97">
        <f>SUM(H1644:H1649)</f>
        <v>318415</v>
      </c>
    </row>
    <row r="1651" spans="1:8" s="5" customFormat="1" ht="20.25" x14ac:dyDescent="0.3">
      <c r="A1651" s="35">
        <v>1000057454</v>
      </c>
      <c r="B1651" s="36">
        <v>671</v>
      </c>
      <c r="C1651" s="36" t="s">
        <v>1922</v>
      </c>
      <c r="D1651" s="37">
        <v>44812</v>
      </c>
      <c r="E1651" s="36">
        <v>231101</v>
      </c>
      <c r="F1651" s="38" t="s">
        <v>1910</v>
      </c>
      <c r="G1651" s="39" t="s">
        <v>467</v>
      </c>
      <c r="H1651" s="41">
        <v>57555</v>
      </c>
    </row>
    <row r="1652" spans="1:8" s="5" customFormat="1" ht="20.25" x14ac:dyDescent="0.3">
      <c r="A1652" s="35">
        <v>1000057306</v>
      </c>
      <c r="B1652" s="36">
        <v>660</v>
      </c>
      <c r="C1652" s="36" t="s">
        <v>1923</v>
      </c>
      <c r="D1652" s="37">
        <v>44790</v>
      </c>
      <c r="E1652" s="36">
        <v>231101</v>
      </c>
      <c r="F1652" s="38" t="s">
        <v>1910</v>
      </c>
      <c r="G1652" s="39" t="s">
        <v>467</v>
      </c>
      <c r="H1652" s="41">
        <v>56940</v>
      </c>
    </row>
    <row r="1653" spans="1:8" s="5" customFormat="1" ht="20.25" x14ac:dyDescent="0.3">
      <c r="A1653" s="35">
        <v>1000057527</v>
      </c>
      <c r="B1653" s="36">
        <v>673</v>
      </c>
      <c r="C1653" s="36" t="s">
        <v>1924</v>
      </c>
      <c r="D1653" s="37">
        <v>44820</v>
      </c>
      <c r="E1653" s="36">
        <v>231101</v>
      </c>
      <c r="F1653" s="38" t="s">
        <v>1910</v>
      </c>
      <c r="G1653" s="39" t="s">
        <v>467</v>
      </c>
      <c r="H1653" s="41">
        <v>60905</v>
      </c>
    </row>
    <row r="1654" spans="1:8" s="5" customFormat="1" ht="20.25" x14ac:dyDescent="0.3">
      <c r="A1654" s="35">
        <v>1000057213</v>
      </c>
      <c r="B1654" s="36">
        <v>667</v>
      </c>
      <c r="C1654" s="36" t="s">
        <v>1925</v>
      </c>
      <c r="D1654" s="37">
        <v>44796</v>
      </c>
      <c r="E1654" s="36">
        <v>231101</v>
      </c>
      <c r="F1654" s="38" t="s">
        <v>1910</v>
      </c>
      <c r="G1654" s="39" t="s">
        <v>467</v>
      </c>
      <c r="H1654" s="41">
        <v>40000</v>
      </c>
    </row>
    <row r="1655" spans="1:8" s="5" customFormat="1" ht="20.25" x14ac:dyDescent="0.3">
      <c r="A1655" s="35"/>
      <c r="B1655" s="36"/>
      <c r="C1655" s="36"/>
      <c r="D1655" s="37"/>
      <c r="E1655" s="36"/>
      <c r="F1655" s="38"/>
      <c r="G1655" s="96" t="s">
        <v>883</v>
      </c>
      <c r="H1655" s="97">
        <f>SUM(H1651:H1654)</f>
        <v>215400</v>
      </c>
    </row>
    <row r="1656" spans="1:8" s="5" customFormat="1" ht="20.25" x14ac:dyDescent="0.3">
      <c r="A1656" s="35"/>
      <c r="B1656" s="36"/>
      <c r="C1656" s="36"/>
      <c r="D1656" s="37"/>
      <c r="E1656" s="36"/>
      <c r="F1656" s="38"/>
      <c r="G1656" s="45" t="s">
        <v>1926</v>
      </c>
      <c r="H1656" s="43">
        <f>SUM(H1655,H1650,H1643,H1640,H1637,H1635)</f>
        <v>863440</v>
      </c>
    </row>
    <row r="1657" spans="1:8" s="5" customFormat="1" ht="20.25" x14ac:dyDescent="0.3">
      <c r="A1657" s="35">
        <v>1000055663</v>
      </c>
      <c r="B1657" s="36">
        <v>2409</v>
      </c>
      <c r="C1657" s="36" t="s">
        <v>1264</v>
      </c>
      <c r="D1657" s="37">
        <v>44511</v>
      </c>
      <c r="E1657" s="36">
        <v>239301</v>
      </c>
      <c r="F1657" s="38" t="s">
        <v>1927</v>
      </c>
      <c r="G1657" s="39" t="s">
        <v>469</v>
      </c>
      <c r="H1657" s="41">
        <v>10761.6</v>
      </c>
    </row>
    <row r="1658" spans="1:8" s="5" customFormat="1" ht="20.25" x14ac:dyDescent="0.3">
      <c r="A1658" s="35"/>
      <c r="B1658" s="36"/>
      <c r="C1658" s="36"/>
      <c r="D1658" s="37"/>
      <c r="E1658" s="36"/>
      <c r="F1658" s="38"/>
      <c r="G1658" s="96" t="s">
        <v>931</v>
      </c>
      <c r="H1658" s="97">
        <f>SUM(H1657:H1657)</f>
        <v>10761.6</v>
      </c>
    </row>
    <row r="1659" spans="1:8" s="5" customFormat="1" ht="20.25" x14ac:dyDescent="0.3">
      <c r="A1659" s="35">
        <v>1000056792</v>
      </c>
      <c r="B1659" s="36">
        <v>2473</v>
      </c>
      <c r="C1659" s="36" t="s">
        <v>1526</v>
      </c>
      <c r="D1659" s="37">
        <v>44715</v>
      </c>
      <c r="E1659" s="36">
        <v>239301</v>
      </c>
      <c r="F1659" s="38" t="s">
        <v>1927</v>
      </c>
      <c r="G1659" s="39" t="s">
        <v>469</v>
      </c>
      <c r="H1659" s="41">
        <v>59082.559999999998</v>
      </c>
    </row>
    <row r="1660" spans="1:8" s="5" customFormat="1" ht="20.25" x14ac:dyDescent="0.3">
      <c r="A1660" s="35">
        <v>1000056852</v>
      </c>
      <c r="B1660" s="36">
        <v>2474</v>
      </c>
      <c r="C1660" s="36" t="s">
        <v>1802</v>
      </c>
      <c r="D1660" s="37">
        <v>44720</v>
      </c>
      <c r="E1660" s="36">
        <v>234101</v>
      </c>
      <c r="F1660" s="38" t="s">
        <v>1927</v>
      </c>
      <c r="G1660" s="39" t="s">
        <v>469</v>
      </c>
      <c r="H1660" s="41">
        <v>12600</v>
      </c>
    </row>
    <row r="1661" spans="1:8" s="5" customFormat="1" ht="20.25" x14ac:dyDescent="0.3">
      <c r="A1661" s="35">
        <v>1000056868</v>
      </c>
      <c r="B1661" s="36">
        <v>2475</v>
      </c>
      <c r="C1661" s="36" t="s">
        <v>1928</v>
      </c>
      <c r="D1661" s="37">
        <v>44722</v>
      </c>
      <c r="E1661" s="36">
        <v>239301</v>
      </c>
      <c r="F1661" s="38" t="s">
        <v>1927</v>
      </c>
      <c r="G1661" s="39" t="s">
        <v>469</v>
      </c>
      <c r="H1661" s="41">
        <v>35856</v>
      </c>
    </row>
    <row r="1662" spans="1:8" s="5" customFormat="1" ht="20.25" x14ac:dyDescent="0.3">
      <c r="A1662" s="35">
        <v>1000056946</v>
      </c>
      <c r="B1662" s="36">
        <v>2482</v>
      </c>
      <c r="C1662" s="36" t="s">
        <v>1527</v>
      </c>
      <c r="D1662" s="37">
        <v>44722</v>
      </c>
      <c r="E1662" s="36">
        <v>239301</v>
      </c>
      <c r="F1662" s="38" t="s">
        <v>1927</v>
      </c>
      <c r="G1662" s="39" t="s">
        <v>469</v>
      </c>
      <c r="H1662" s="41">
        <v>36344</v>
      </c>
    </row>
    <row r="1663" spans="1:8" s="5" customFormat="1" ht="20.25" x14ac:dyDescent="0.3">
      <c r="A1663" s="35"/>
      <c r="B1663" s="36"/>
      <c r="C1663" s="36"/>
      <c r="D1663" s="37"/>
      <c r="E1663" s="36"/>
      <c r="F1663" s="38"/>
      <c r="G1663" s="96" t="s">
        <v>916</v>
      </c>
      <c r="H1663" s="97">
        <f>SUM(H1659:H1662)</f>
        <v>143882.56</v>
      </c>
    </row>
    <row r="1664" spans="1:8" s="5" customFormat="1" ht="20.25" x14ac:dyDescent="0.3">
      <c r="A1664" s="35">
        <v>1000056791</v>
      </c>
      <c r="B1664" s="36">
        <v>2472</v>
      </c>
      <c r="C1664" s="36" t="s">
        <v>1800</v>
      </c>
      <c r="D1664" s="37">
        <v>44715</v>
      </c>
      <c r="E1664" s="36">
        <v>234101</v>
      </c>
      <c r="F1664" s="38" t="s">
        <v>1927</v>
      </c>
      <c r="G1664" s="39" t="s">
        <v>469</v>
      </c>
      <c r="H1664" s="41">
        <v>80812.3</v>
      </c>
    </row>
    <row r="1665" spans="1:8" s="5" customFormat="1" ht="20.25" x14ac:dyDescent="0.3">
      <c r="A1665" s="35">
        <v>1000057063</v>
      </c>
      <c r="B1665" s="36">
        <v>2486</v>
      </c>
      <c r="C1665" s="36" t="s">
        <v>1243</v>
      </c>
      <c r="D1665" s="37">
        <v>44750</v>
      </c>
      <c r="E1665" s="36">
        <v>234101</v>
      </c>
      <c r="F1665" s="38" t="s">
        <v>1927</v>
      </c>
      <c r="G1665" s="39" t="s">
        <v>469</v>
      </c>
      <c r="H1665" s="41">
        <v>21168.240000000002</v>
      </c>
    </row>
    <row r="1666" spans="1:8" s="5" customFormat="1" ht="20.25" x14ac:dyDescent="0.3">
      <c r="A1666" s="35">
        <v>1000057148</v>
      </c>
      <c r="B1666" s="36">
        <v>2495</v>
      </c>
      <c r="C1666" s="36" t="s">
        <v>1250</v>
      </c>
      <c r="D1666" s="37">
        <v>44767</v>
      </c>
      <c r="E1666" s="36">
        <v>234101</v>
      </c>
      <c r="F1666" s="38" t="s">
        <v>1927</v>
      </c>
      <c r="G1666" s="39" t="s">
        <v>469</v>
      </c>
      <c r="H1666" s="41">
        <v>7822</v>
      </c>
    </row>
    <row r="1667" spans="1:8" s="5" customFormat="1" ht="20.25" x14ac:dyDescent="0.3">
      <c r="A1667" s="35">
        <v>1000057180</v>
      </c>
      <c r="B1667" s="36">
        <v>2500</v>
      </c>
      <c r="C1667" s="36" t="s">
        <v>1251</v>
      </c>
      <c r="D1667" s="37">
        <v>44774</v>
      </c>
      <c r="E1667" s="36">
        <v>234101</v>
      </c>
      <c r="F1667" s="38" t="s">
        <v>1927</v>
      </c>
      <c r="G1667" s="39" t="s">
        <v>469</v>
      </c>
      <c r="H1667" s="41">
        <v>10183.4</v>
      </c>
    </row>
    <row r="1668" spans="1:8" s="5" customFormat="1" ht="20.25" x14ac:dyDescent="0.3">
      <c r="A1668" s="35"/>
      <c r="B1668" s="36"/>
      <c r="C1668" s="36"/>
      <c r="D1668" s="37"/>
      <c r="E1668" s="36"/>
      <c r="F1668" s="38"/>
      <c r="G1668" s="96" t="s">
        <v>860</v>
      </c>
      <c r="H1668" s="97">
        <f>SUM(H1664:H1667)</f>
        <v>119985.94</v>
      </c>
    </row>
    <row r="1669" spans="1:8" s="5" customFormat="1" ht="20.25" x14ac:dyDescent="0.3">
      <c r="A1669" s="35">
        <v>1000057175</v>
      </c>
      <c r="B1669" s="36">
        <v>2499</v>
      </c>
      <c r="C1669" s="36" t="s">
        <v>1208</v>
      </c>
      <c r="D1669" s="37">
        <v>44774</v>
      </c>
      <c r="E1669" s="36">
        <v>234101</v>
      </c>
      <c r="F1669" s="38" t="s">
        <v>1927</v>
      </c>
      <c r="G1669" s="39" t="s">
        <v>469</v>
      </c>
      <c r="H1669" s="41">
        <v>10157</v>
      </c>
    </row>
    <row r="1670" spans="1:8" s="5" customFormat="1" ht="20.25" x14ac:dyDescent="0.3">
      <c r="A1670" s="35">
        <v>1000056540</v>
      </c>
      <c r="B1670" s="36">
        <v>2454</v>
      </c>
      <c r="C1670" s="36" t="s">
        <v>1353</v>
      </c>
      <c r="D1670" s="37">
        <v>44679</v>
      </c>
      <c r="E1670" s="36">
        <v>234101</v>
      </c>
      <c r="F1670" s="38" t="s">
        <v>1927</v>
      </c>
      <c r="G1670" s="39" t="s">
        <v>469</v>
      </c>
      <c r="H1670" s="41">
        <v>64992</v>
      </c>
    </row>
    <row r="1671" spans="1:8" s="5" customFormat="1" ht="20.25" x14ac:dyDescent="0.3">
      <c r="A1671" s="35"/>
      <c r="B1671" s="36"/>
      <c r="C1671" s="36"/>
      <c r="D1671" s="37"/>
      <c r="E1671" s="36"/>
      <c r="F1671" s="38"/>
      <c r="G1671" s="96" t="s">
        <v>872</v>
      </c>
      <c r="H1671" s="97">
        <f>SUM(H1669:H1670)</f>
        <v>75149</v>
      </c>
    </row>
    <row r="1672" spans="1:8" s="5" customFormat="1" ht="20.25" x14ac:dyDescent="0.3">
      <c r="A1672" s="35"/>
      <c r="B1672" s="36"/>
      <c r="C1672" s="36"/>
      <c r="D1672" s="37"/>
      <c r="E1672" s="36"/>
      <c r="F1672" s="38"/>
      <c r="G1672" s="45" t="s">
        <v>1929</v>
      </c>
      <c r="H1672" s="43">
        <f>SUM(H1671,H1668,H1663,H1658)</f>
        <v>349779.1</v>
      </c>
    </row>
    <row r="1673" spans="1:8" s="5" customFormat="1" ht="20.25" x14ac:dyDescent="0.3">
      <c r="A1673" s="35">
        <v>1000056484</v>
      </c>
      <c r="B1673" s="36">
        <v>112</v>
      </c>
      <c r="C1673" s="36" t="s">
        <v>1930</v>
      </c>
      <c r="D1673" s="37">
        <v>44671</v>
      </c>
      <c r="E1673" s="36">
        <v>239301</v>
      </c>
      <c r="F1673" s="38" t="s">
        <v>1931</v>
      </c>
      <c r="G1673" s="39" t="s">
        <v>471</v>
      </c>
      <c r="H1673" s="41">
        <v>102600</v>
      </c>
    </row>
    <row r="1674" spans="1:8" s="5" customFormat="1" ht="20.25" x14ac:dyDescent="0.3">
      <c r="A1674" s="35"/>
      <c r="B1674" s="36"/>
      <c r="C1674" s="36"/>
      <c r="D1674" s="37"/>
      <c r="E1674" s="36"/>
      <c r="F1674" s="38"/>
      <c r="G1674" s="96" t="s">
        <v>1039</v>
      </c>
      <c r="H1674" s="97">
        <f>SUM(H1673:H1673)</f>
        <v>102600</v>
      </c>
    </row>
    <row r="1675" spans="1:8" s="5" customFormat="1" ht="20.25" x14ac:dyDescent="0.3">
      <c r="A1675" s="35">
        <v>1000056534</v>
      </c>
      <c r="B1675" s="36">
        <v>113</v>
      </c>
      <c r="C1675" s="36" t="s">
        <v>1932</v>
      </c>
      <c r="D1675" s="37">
        <v>44678</v>
      </c>
      <c r="E1675" s="36">
        <v>234101</v>
      </c>
      <c r="F1675" s="38" t="s">
        <v>1931</v>
      </c>
      <c r="G1675" s="39" t="s">
        <v>471</v>
      </c>
      <c r="H1675" s="41">
        <v>102600</v>
      </c>
    </row>
    <row r="1676" spans="1:8" s="5" customFormat="1" ht="20.25" x14ac:dyDescent="0.3">
      <c r="A1676" s="35"/>
      <c r="B1676" s="36"/>
      <c r="C1676" s="36"/>
      <c r="D1676" s="37"/>
      <c r="E1676" s="36"/>
      <c r="F1676" s="38"/>
      <c r="G1676" s="96" t="s">
        <v>960</v>
      </c>
      <c r="H1676" s="97">
        <f>SUM(H1675)</f>
        <v>102600</v>
      </c>
    </row>
    <row r="1677" spans="1:8" s="5" customFormat="1" ht="20.25" x14ac:dyDescent="0.3">
      <c r="A1677" s="35">
        <v>1000056757</v>
      </c>
      <c r="B1677" s="36">
        <v>116</v>
      </c>
      <c r="C1677" s="36" t="s">
        <v>1933</v>
      </c>
      <c r="D1677" s="37">
        <v>44708</v>
      </c>
      <c r="E1677" s="36">
        <v>234101</v>
      </c>
      <c r="F1677" s="38" t="s">
        <v>1931</v>
      </c>
      <c r="G1677" s="39" t="s">
        <v>471</v>
      </c>
      <c r="H1677" s="41">
        <v>120825</v>
      </c>
    </row>
    <row r="1678" spans="1:8" s="5" customFormat="1" ht="20.25" x14ac:dyDescent="0.3">
      <c r="A1678" s="35">
        <v>1000056802</v>
      </c>
      <c r="B1678" s="36">
        <v>117</v>
      </c>
      <c r="C1678" s="36" t="s">
        <v>1934</v>
      </c>
      <c r="D1678" s="37">
        <v>44715</v>
      </c>
      <c r="E1678" s="36">
        <v>234101</v>
      </c>
      <c r="F1678" s="38" t="s">
        <v>1931</v>
      </c>
      <c r="G1678" s="39" t="s">
        <v>471</v>
      </c>
      <c r="H1678" s="41">
        <v>105300</v>
      </c>
    </row>
    <row r="1679" spans="1:8" s="5" customFormat="1" ht="20.25" x14ac:dyDescent="0.3">
      <c r="A1679" s="35">
        <v>1000056845</v>
      </c>
      <c r="B1679" s="36">
        <v>120</v>
      </c>
      <c r="C1679" s="36" t="s">
        <v>1175</v>
      </c>
      <c r="D1679" s="37">
        <v>44721</v>
      </c>
      <c r="E1679" s="36">
        <v>234101</v>
      </c>
      <c r="F1679" s="38" t="s">
        <v>1931</v>
      </c>
      <c r="G1679" s="39" t="s">
        <v>471</v>
      </c>
      <c r="H1679" s="41">
        <v>27000</v>
      </c>
    </row>
    <row r="1680" spans="1:8" s="5" customFormat="1" ht="20.25" x14ac:dyDescent="0.3">
      <c r="A1680" s="35"/>
      <c r="B1680" s="36"/>
      <c r="C1680" s="36"/>
      <c r="D1680" s="37"/>
      <c r="E1680" s="36"/>
      <c r="F1680" s="38"/>
      <c r="G1680" s="96" t="s">
        <v>916</v>
      </c>
      <c r="H1680" s="97">
        <f>SUM(H1677:H1679)</f>
        <v>253125</v>
      </c>
    </row>
    <row r="1681" spans="1:8" s="5" customFormat="1" ht="20.25" x14ac:dyDescent="0.3">
      <c r="A1681" s="35"/>
      <c r="B1681" s="36"/>
      <c r="C1681" s="36"/>
      <c r="D1681" s="37"/>
      <c r="E1681" s="36"/>
      <c r="F1681" s="38"/>
      <c r="G1681" s="45" t="s">
        <v>1935</v>
      </c>
      <c r="H1681" s="43">
        <f>SUM(H1680,H1676,H1674)</f>
        <v>458325</v>
      </c>
    </row>
    <row r="1682" spans="1:8" s="5" customFormat="1" ht="20.25" x14ac:dyDescent="0.3">
      <c r="A1682" s="35">
        <v>1000055246</v>
      </c>
      <c r="B1682" s="36">
        <v>602</v>
      </c>
      <c r="C1682" s="36" t="s">
        <v>1936</v>
      </c>
      <c r="D1682" s="74">
        <v>44500</v>
      </c>
      <c r="E1682" s="36">
        <v>231101</v>
      </c>
      <c r="F1682" s="38">
        <v>130847266</v>
      </c>
      <c r="G1682" s="39" t="s">
        <v>472</v>
      </c>
      <c r="H1682" s="41">
        <v>44940</v>
      </c>
    </row>
    <row r="1683" spans="1:8" s="5" customFormat="1" ht="20.25" x14ac:dyDescent="0.3">
      <c r="A1683" s="35"/>
      <c r="B1683" s="36"/>
      <c r="C1683" s="36"/>
      <c r="D1683" s="74"/>
      <c r="E1683" s="36"/>
      <c r="F1683" s="38"/>
      <c r="G1683" s="96" t="s">
        <v>931</v>
      </c>
      <c r="H1683" s="97">
        <f>SUM(H1682)</f>
        <v>44940</v>
      </c>
    </row>
    <row r="1684" spans="1:8" s="5" customFormat="1" ht="20.25" x14ac:dyDescent="0.3">
      <c r="A1684" s="35">
        <v>1000055693</v>
      </c>
      <c r="B1684" s="36">
        <v>616</v>
      </c>
      <c r="C1684" s="36" t="s">
        <v>1937</v>
      </c>
      <c r="D1684" s="74">
        <v>44530</v>
      </c>
      <c r="E1684" s="36">
        <v>231101</v>
      </c>
      <c r="F1684" s="38">
        <v>130847266</v>
      </c>
      <c r="G1684" s="39" t="s">
        <v>472</v>
      </c>
      <c r="H1684" s="41">
        <v>51548</v>
      </c>
    </row>
    <row r="1685" spans="1:8" s="5" customFormat="1" ht="20.25" x14ac:dyDescent="0.3">
      <c r="A1685" s="35"/>
      <c r="B1685" s="36"/>
      <c r="C1685" s="36"/>
      <c r="D1685" s="74"/>
      <c r="E1685" s="36"/>
      <c r="F1685" s="38"/>
      <c r="G1685" s="96" t="s">
        <v>996</v>
      </c>
      <c r="H1685" s="97">
        <f>SUM(H1684)</f>
        <v>51548</v>
      </c>
    </row>
    <row r="1686" spans="1:8" s="5" customFormat="1" ht="20.25" x14ac:dyDescent="0.3">
      <c r="A1686" s="35">
        <v>1000056718</v>
      </c>
      <c r="B1686" s="36">
        <v>680</v>
      </c>
      <c r="C1686" s="36" t="s">
        <v>1938</v>
      </c>
      <c r="D1686" s="37">
        <v>44681</v>
      </c>
      <c r="E1686" s="36">
        <v>231101</v>
      </c>
      <c r="F1686" s="38" t="s">
        <v>1939</v>
      </c>
      <c r="G1686" s="39" t="s">
        <v>472</v>
      </c>
      <c r="H1686" s="41">
        <v>72000</v>
      </c>
    </row>
    <row r="1687" spans="1:8" s="5" customFormat="1" ht="20.25" x14ac:dyDescent="0.3">
      <c r="A1687" s="35"/>
      <c r="B1687" s="36"/>
      <c r="C1687" s="36"/>
      <c r="D1687" s="37"/>
      <c r="E1687" s="36"/>
      <c r="F1687" s="38"/>
      <c r="G1687" s="96" t="s">
        <v>1039</v>
      </c>
      <c r="H1687" s="97">
        <f>SUM(H1686)</f>
        <v>72000</v>
      </c>
    </row>
    <row r="1688" spans="1:8" s="5" customFormat="1" ht="20.25" x14ac:dyDescent="0.3">
      <c r="A1688" s="35">
        <v>1000057055</v>
      </c>
      <c r="B1688" s="36">
        <v>720</v>
      </c>
      <c r="C1688" s="36" t="s">
        <v>1940</v>
      </c>
      <c r="D1688" s="37">
        <v>44742</v>
      </c>
      <c r="E1688" s="36">
        <v>231101</v>
      </c>
      <c r="F1688" s="38" t="s">
        <v>1939</v>
      </c>
      <c r="G1688" s="39" t="s">
        <v>472</v>
      </c>
      <c r="H1688" s="41">
        <v>82230</v>
      </c>
    </row>
    <row r="1689" spans="1:8" s="5" customFormat="1" ht="20.25" x14ac:dyDescent="0.3">
      <c r="A1689" s="35"/>
      <c r="B1689" s="36"/>
      <c r="C1689" s="36"/>
      <c r="D1689" s="37"/>
      <c r="E1689" s="36"/>
      <c r="F1689" s="38"/>
      <c r="G1689" s="96" t="s">
        <v>860</v>
      </c>
      <c r="H1689" s="97">
        <f>SUM(H1688)</f>
        <v>82230</v>
      </c>
    </row>
    <row r="1690" spans="1:8" s="5" customFormat="1" ht="20.25" x14ac:dyDescent="0.3">
      <c r="A1690" s="35">
        <v>1000057392</v>
      </c>
      <c r="B1690" s="36">
        <v>737</v>
      </c>
      <c r="C1690" s="36" t="s">
        <v>1941</v>
      </c>
      <c r="D1690" s="37">
        <v>44773</v>
      </c>
      <c r="E1690" s="36">
        <v>231101</v>
      </c>
      <c r="F1690" s="38" t="s">
        <v>1939</v>
      </c>
      <c r="G1690" s="39" t="s">
        <v>472</v>
      </c>
      <c r="H1690" s="41">
        <v>83520</v>
      </c>
    </row>
    <row r="1691" spans="1:8" s="5" customFormat="1" ht="20.25" x14ac:dyDescent="0.3">
      <c r="A1691" s="35"/>
      <c r="B1691" s="36"/>
      <c r="C1691" s="36"/>
      <c r="D1691" s="37"/>
      <c r="E1691" s="36"/>
      <c r="F1691" s="38"/>
      <c r="G1691" s="96" t="s">
        <v>883</v>
      </c>
      <c r="H1691" s="97">
        <f>SUM(H1690)</f>
        <v>83520</v>
      </c>
    </row>
    <row r="1692" spans="1:8" s="5" customFormat="1" ht="20.25" x14ac:dyDescent="0.3">
      <c r="A1692" s="35"/>
      <c r="B1692" s="36"/>
      <c r="C1692" s="36"/>
      <c r="D1692" s="37"/>
      <c r="E1692" s="36"/>
      <c r="F1692" s="38"/>
      <c r="G1692" s="45" t="s">
        <v>472</v>
      </c>
      <c r="H1692" s="43">
        <f>SUM(H1691,H1689,H1687,H1685,H1683)</f>
        <v>334238</v>
      </c>
    </row>
    <row r="1693" spans="1:8" s="5" customFormat="1" ht="20.25" x14ac:dyDescent="0.3">
      <c r="A1693" s="35">
        <v>1000057088</v>
      </c>
      <c r="B1693" s="36">
        <v>83</v>
      </c>
      <c r="C1693" s="36" t="s">
        <v>1282</v>
      </c>
      <c r="D1693" s="37">
        <v>44756</v>
      </c>
      <c r="E1693" s="36">
        <v>239101</v>
      </c>
      <c r="F1693" s="38" t="s">
        <v>1942</v>
      </c>
      <c r="G1693" s="39" t="s">
        <v>474</v>
      </c>
      <c r="H1693" s="41">
        <v>87910</v>
      </c>
    </row>
    <row r="1694" spans="1:8" s="5" customFormat="1" ht="20.25" x14ac:dyDescent="0.3">
      <c r="A1694" s="35"/>
      <c r="B1694" s="36"/>
      <c r="C1694" s="36"/>
      <c r="D1694" s="37"/>
      <c r="E1694" s="36"/>
      <c r="F1694" s="38"/>
      <c r="G1694" s="96" t="s">
        <v>860</v>
      </c>
      <c r="H1694" s="97">
        <f>SUM(H1693)</f>
        <v>87910</v>
      </c>
    </row>
    <row r="1695" spans="1:8" s="5" customFormat="1" ht="20.25" x14ac:dyDescent="0.3">
      <c r="A1695" s="35"/>
      <c r="B1695" s="36"/>
      <c r="C1695" s="36"/>
      <c r="D1695" s="37"/>
      <c r="E1695" s="36"/>
      <c r="F1695" s="38"/>
      <c r="G1695" s="45" t="s">
        <v>1943</v>
      </c>
      <c r="H1695" s="43">
        <f>SUM(H1694)</f>
        <v>87910</v>
      </c>
    </row>
    <row r="1696" spans="1:8" s="5" customFormat="1" ht="20.25" x14ac:dyDescent="0.3">
      <c r="A1696" s="35">
        <v>1000050800</v>
      </c>
      <c r="B1696" s="36">
        <v>26781</v>
      </c>
      <c r="C1696" s="36" t="s">
        <v>1944</v>
      </c>
      <c r="D1696" s="37">
        <v>43887</v>
      </c>
      <c r="E1696" s="36">
        <v>239301</v>
      </c>
      <c r="F1696" s="38"/>
      <c r="G1696" s="39" t="s">
        <v>475</v>
      </c>
      <c r="H1696" s="41">
        <v>69648.320000000007</v>
      </c>
    </row>
    <row r="1697" spans="1:8" s="5" customFormat="1" ht="20.25" x14ac:dyDescent="0.3">
      <c r="A1697" s="35"/>
      <c r="B1697" s="36"/>
      <c r="C1697" s="36"/>
      <c r="D1697" s="37"/>
      <c r="E1697" s="36"/>
      <c r="F1697" s="38"/>
      <c r="G1697" s="96" t="s">
        <v>1021</v>
      </c>
      <c r="H1697" s="97">
        <f>SUM(H1696)</f>
        <v>69648.320000000007</v>
      </c>
    </row>
    <row r="1698" spans="1:8" s="5" customFormat="1" ht="20.25" x14ac:dyDescent="0.3">
      <c r="A1698" s="35"/>
      <c r="B1698" s="36"/>
      <c r="C1698" s="36"/>
      <c r="D1698" s="37"/>
      <c r="E1698" s="36"/>
      <c r="F1698" s="38"/>
      <c r="G1698" s="47" t="s">
        <v>475</v>
      </c>
      <c r="H1698" s="43">
        <f>H1697</f>
        <v>69648.320000000007</v>
      </c>
    </row>
    <row r="1699" spans="1:8" s="5" customFormat="1" ht="20.25" x14ac:dyDescent="0.3">
      <c r="A1699" s="35">
        <v>1000056794</v>
      </c>
      <c r="B1699" s="36">
        <v>5</v>
      </c>
      <c r="C1699" s="36" t="s">
        <v>1798</v>
      </c>
      <c r="D1699" s="37">
        <v>44722</v>
      </c>
      <c r="E1699" s="36">
        <v>239301</v>
      </c>
      <c r="F1699" s="38" t="s">
        <v>1945</v>
      </c>
      <c r="G1699" s="39" t="s">
        <v>477</v>
      </c>
      <c r="H1699" s="41">
        <v>97385.4</v>
      </c>
    </row>
    <row r="1700" spans="1:8" s="5" customFormat="1" ht="20.25" x14ac:dyDescent="0.3">
      <c r="A1700" s="35">
        <v>1000056913</v>
      </c>
      <c r="B1700" s="36">
        <v>6</v>
      </c>
      <c r="C1700" s="36" t="s">
        <v>1946</v>
      </c>
      <c r="D1700" s="37">
        <v>44732</v>
      </c>
      <c r="E1700" s="36">
        <v>239301</v>
      </c>
      <c r="F1700" s="38" t="s">
        <v>1945</v>
      </c>
      <c r="G1700" s="39" t="s">
        <v>477</v>
      </c>
      <c r="H1700" s="41">
        <v>52038</v>
      </c>
    </row>
    <row r="1701" spans="1:8" s="5" customFormat="1" ht="20.25" x14ac:dyDescent="0.3">
      <c r="A1701" s="35">
        <v>1000057018</v>
      </c>
      <c r="B1701" s="36">
        <v>8</v>
      </c>
      <c r="C1701" s="36" t="s">
        <v>1324</v>
      </c>
      <c r="D1701" s="37">
        <v>44746</v>
      </c>
      <c r="E1701" s="36">
        <v>239301</v>
      </c>
      <c r="F1701" s="38" t="s">
        <v>1945</v>
      </c>
      <c r="G1701" s="39" t="s">
        <v>477</v>
      </c>
      <c r="H1701" s="41">
        <v>164020</v>
      </c>
    </row>
    <row r="1702" spans="1:8" s="5" customFormat="1" ht="20.25" x14ac:dyDescent="0.3">
      <c r="A1702" s="35"/>
      <c r="B1702" s="36"/>
      <c r="C1702" s="36"/>
      <c r="D1702" s="37"/>
      <c r="E1702" s="36"/>
      <c r="F1702" s="38"/>
      <c r="G1702" s="96" t="s">
        <v>860</v>
      </c>
      <c r="H1702" s="97">
        <f>SUM(H1699:H1701)</f>
        <v>313443.40000000002</v>
      </c>
    </row>
    <row r="1703" spans="1:8" s="5" customFormat="1" ht="20.25" x14ac:dyDescent="0.3">
      <c r="A1703" s="35"/>
      <c r="B1703" s="36"/>
      <c r="C1703" s="36"/>
      <c r="D1703" s="37"/>
      <c r="E1703" s="36"/>
      <c r="F1703" s="38"/>
      <c r="G1703" s="47" t="s">
        <v>1947</v>
      </c>
      <c r="H1703" s="43">
        <f>H1702</f>
        <v>313443.40000000002</v>
      </c>
    </row>
    <row r="1704" spans="1:8" s="5" customFormat="1" ht="20.25" x14ac:dyDescent="0.3">
      <c r="A1704" s="35">
        <v>1000046080</v>
      </c>
      <c r="B1704" s="36">
        <v>6</v>
      </c>
      <c r="C1704" s="36" t="s">
        <v>1946</v>
      </c>
      <c r="D1704" s="37">
        <v>43346</v>
      </c>
      <c r="E1704" s="36">
        <v>239201</v>
      </c>
      <c r="F1704" s="38"/>
      <c r="G1704" s="48" t="s">
        <v>478</v>
      </c>
      <c r="H1704" s="41">
        <v>52055.35</v>
      </c>
    </row>
    <row r="1705" spans="1:8" s="5" customFormat="1" ht="20.25" x14ac:dyDescent="0.3">
      <c r="A1705" s="35">
        <v>1000046082</v>
      </c>
      <c r="B1705" s="36">
        <v>7</v>
      </c>
      <c r="C1705" s="36" t="s">
        <v>1325</v>
      </c>
      <c r="D1705" s="37">
        <v>43355</v>
      </c>
      <c r="E1705" s="36">
        <v>239201</v>
      </c>
      <c r="F1705" s="38"/>
      <c r="G1705" s="48" t="s">
        <v>478</v>
      </c>
      <c r="H1705" s="41">
        <v>53896.33</v>
      </c>
    </row>
    <row r="1706" spans="1:8" s="5" customFormat="1" ht="20.25" x14ac:dyDescent="0.3">
      <c r="A1706" s="35"/>
      <c r="B1706" s="36"/>
      <c r="C1706" s="36"/>
      <c r="D1706" s="37"/>
      <c r="E1706" s="36"/>
      <c r="F1706" s="38"/>
      <c r="G1706" s="96" t="s">
        <v>1948</v>
      </c>
      <c r="H1706" s="97">
        <f>SUM(H1704:H1705)</f>
        <v>105951.67999999999</v>
      </c>
    </row>
    <row r="1707" spans="1:8" s="5" customFormat="1" ht="20.25" x14ac:dyDescent="0.3">
      <c r="A1707" s="35"/>
      <c r="B1707" s="36"/>
      <c r="C1707" s="36"/>
      <c r="D1707" s="37"/>
      <c r="E1707" s="36"/>
      <c r="F1707" s="38"/>
      <c r="G1707" s="47" t="s">
        <v>1949</v>
      </c>
      <c r="H1707" s="43">
        <f>H1706</f>
        <v>105951.67999999999</v>
      </c>
    </row>
    <row r="1708" spans="1:8" s="5" customFormat="1" ht="20.25" x14ac:dyDescent="0.3">
      <c r="A1708" s="35">
        <v>1000049897</v>
      </c>
      <c r="B1708" s="36">
        <v>71246</v>
      </c>
      <c r="C1708" s="36" t="s">
        <v>918</v>
      </c>
      <c r="D1708" s="37">
        <v>43774</v>
      </c>
      <c r="E1708" s="36">
        <v>236304</v>
      </c>
      <c r="F1708" s="38"/>
      <c r="G1708" s="39" t="s">
        <v>481</v>
      </c>
      <c r="H1708" s="41">
        <v>11600</v>
      </c>
    </row>
    <row r="1709" spans="1:8" s="5" customFormat="1" ht="20.25" x14ac:dyDescent="0.3">
      <c r="A1709" s="35">
        <v>1000049925</v>
      </c>
      <c r="B1709" s="36">
        <v>71248</v>
      </c>
      <c r="C1709" s="36" t="s">
        <v>920</v>
      </c>
      <c r="D1709" s="37">
        <v>43777</v>
      </c>
      <c r="E1709" s="36">
        <v>239601</v>
      </c>
      <c r="F1709" s="38"/>
      <c r="G1709" s="39" t="s">
        <v>481</v>
      </c>
      <c r="H1709" s="41">
        <v>17419.990000000002</v>
      </c>
    </row>
    <row r="1710" spans="1:8" s="5" customFormat="1" ht="20.25" x14ac:dyDescent="0.3">
      <c r="A1710" s="35">
        <v>1000349952</v>
      </c>
      <c r="B1710" s="36">
        <v>71280</v>
      </c>
      <c r="C1710" s="36" t="s">
        <v>921</v>
      </c>
      <c r="D1710" s="37">
        <v>43780</v>
      </c>
      <c r="E1710" s="36">
        <v>237104</v>
      </c>
      <c r="F1710" s="38"/>
      <c r="G1710" s="39" t="s">
        <v>481</v>
      </c>
      <c r="H1710" s="41">
        <v>43200</v>
      </c>
    </row>
    <row r="1711" spans="1:8" s="5" customFormat="1" ht="20.25" x14ac:dyDescent="0.3">
      <c r="A1711" s="35"/>
      <c r="B1711" s="36"/>
      <c r="C1711" s="36"/>
      <c r="D1711" s="37"/>
      <c r="E1711" s="36"/>
      <c r="F1711" s="38"/>
      <c r="G1711" s="96" t="s">
        <v>1481</v>
      </c>
      <c r="H1711" s="97">
        <f>SUM(H1708:H1710)</f>
        <v>72219.990000000005</v>
      </c>
    </row>
    <row r="1712" spans="1:8" s="5" customFormat="1" ht="20.25" x14ac:dyDescent="0.3">
      <c r="A1712" s="35">
        <v>1000050462</v>
      </c>
      <c r="B1712" s="36">
        <v>71666</v>
      </c>
      <c r="C1712" s="36" t="s">
        <v>1078</v>
      </c>
      <c r="D1712" s="37">
        <v>43850</v>
      </c>
      <c r="E1712" s="36">
        <v>235501</v>
      </c>
      <c r="F1712" s="38"/>
      <c r="G1712" s="39" t="s">
        <v>481</v>
      </c>
      <c r="H1712" s="41">
        <v>21850</v>
      </c>
    </row>
    <row r="1713" spans="1:8" s="5" customFormat="1" ht="20.25" x14ac:dyDescent="0.3">
      <c r="A1713" s="35"/>
      <c r="B1713" s="36"/>
      <c r="C1713" s="36"/>
      <c r="D1713" s="37"/>
      <c r="E1713" s="36"/>
      <c r="F1713" s="38"/>
      <c r="G1713" s="96" t="s">
        <v>1192</v>
      </c>
      <c r="H1713" s="97">
        <f>SUM(H1712)</f>
        <v>21850</v>
      </c>
    </row>
    <row r="1714" spans="1:8" s="5" customFormat="1" ht="20.25" x14ac:dyDescent="0.3">
      <c r="A1714" s="35">
        <v>1000050725</v>
      </c>
      <c r="B1714" s="36">
        <v>71896</v>
      </c>
      <c r="C1714" s="36" t="s">
        <v>1643</v>
      </c>
      <c r="D1714" s="37">
        <v>43879</v>
      </c>
      <c r="E1714" s="36">
        <v>265701</v>
      </c>
      <c r="F1714" s="38"/>
      <c r="G1714" s="39" t="s">
        <v>481</v>
      </c>
      <c r="H1714" s="41">
        <v>41799.99</v>
      </c>
    </row>
    <row r="1715" spans="1:8" s="5" customFormat="1" ht="20.25" x14ac:dyDescent="0.3">
      <c r="A1715" s="35"/>
      <c r="B1715" s="36"/>
      <c r="C1715" s="36"/>
      <c r="D1715" s="37"/>
      <c r="E1715" s="36"/>
      <c r="F1715" s="38"/>
      <c r="G1715" s="96" t="s">
        <v>1021</v>
      </c>
      <c r="H1715" s="97">
        <f>SUM(H1714)</f>
        <v>41799.99</v>
      </c>
    </row>
    <row r="1716" spans="1:8" s="5" customFormat="1" ht="20.25" x14ac:dyDescent="0.3">
      <c r="A1716" s="35">
        <v>1000050885</v>
      </c>
      <c r="B1716" s="36">
        <v>72050</v>
      </c>
      <c r="C1716" s="36" t="s">
        <v>1750</v>
      </c>
      <c r="D1716" s="37">
        <v>43899</v>
      </c>
      <c r="E1716" s="36">
        <v>236303</v>
      </c>
      <c r="F1716" s="38"/>
      <c r="G1716" s="39" t="s">
        <v>481</v>
      </c>
      <c r="H1716" s="41">
        <v>9600</v>
      </c>
    </row>
    <row r="1717" spans="1:8" s="5" customFormat="1" ht="20.25" x14ac:dyDescent="0.3">
      <c r="A1717" s="35"/>
      <c r="B1717" s="36"/>
      <c r="C1717" s="36"/>
      <c r="D1717" s="37"/>
      <c r="E1717" s="36"/>
      <c r="F1717" s="38"/>
      <c r="G1717" s="96" t="s">
        <v>1023</v>
      </c>
      <c r="H1717" s="97">
        <f>SUM(H1716)</f>
        <v>9600</v>
      </c>
    </row>
    <row r="1718" spans="1:8" s="5" customFormat="1" ht="20.25" x14ac:dyDescent="0.3">
      <c r="A1718" s="35"/>
      <c r="B1718" s="36"/>
      <c r="C1718" s="36"/>
      <c r="D1718" s="37"/>
      <c r="E1718" s="36"/>
      <c r="F1718" s="38"/>
      <c r="G1718" s="47" t="s">
        <v>1950</v>
      </c>
      <c r="H1718" s="43">
        <f>SUM(H1711++H1715+H1717+H1713)</f>
        <v>145469.98000000001</v>
      </c>
    </row>
    <row r="1719" spans="1:8" s="5" customFormat="1" ht="40.5" x14ac:dyDescent="0.3">
      <c r="A1719" s="35">
        <v>1000054433</v>
      </c>
      <c r="B1719" s="36">
        <v>85</v>
      </c>
      <c r="C1719" s="36" t="s">
        <v>1283</v>
      </c>
      <c r="D1719" s="37">
        <v>44419</v>
      </c>
      <c r="E1719" s="36">
        <v>239101</v>
      </c>
      <c r="F1719" s="38" t="s">
        <v>1951</v>
      </c>
      <c r="G1719" s="48" t="s">
        <v>487</v>
      </c>
      <c r="H1719" s="41">
        <v>45489</v>
      </c>
    </row>
    <row r="1720" spans="1:8" s="5" customFormat="1" ht="20.25" x14ac:dyDescent="0.3">
      <c r="A1720" s="35"/>
      <c r="B1720" s="36"/>
      <c r="C1720" s="36"/>
      <c r="D1720" s="37"/>
      <c r="E1720" s="36"/>
      <c r="F1720" s="38"/>
      <c r="G1720" s="96" t="s">
        <v>1145</v>
      </c>
      <c r="H1720" s="97">
        <f>SUM(H1719)</f>
        <v>45489</v>
      </c>
    </row>
    <row r="1721" spans="1:8" s="5" customFormat="1" ht="40.5" x14ac:dyDescent="0.3">
      <c r="A1721" s="35">
        <v>1000054677</v>
      </c>
      <c r="B1721" s="36">
        <v>86</v>
      </c>
      <c r="C1721" s="36" t="s">
        <v>1171</v>
      </c>
      <c r="D1721" s="37">
        <v>44448</v>
      </c>
      <c r="E1721" s="36">
        <v>239101</v>
      </c>
      <c r="F1721" s="38" t="s">
        <v>1951</v>
      </c>
      <c r="G1721" s="39" t="s">
        <v>487</v>
      </c>
      <c r="H1721" s="41">
        <v>65065.2</v>
      </c>
    </row>
    <row r="1722" spans="1:8" s="5" customFormat="1" ht="20.25" x14ac:dyDescent="0.3">
      <c r="A1722" s="35"/>
      <c r="B1722" s="36"/>
      <c r="C1722" s="36"/>
      <c r="D1722" s="37"/>
      <c r="E1722" s="36"/>
      <c r="F1722" s="38"/>
      <c r="G1722" s="96" t="s">
        <v>925</v>
      </c>
      <c r="H1722" s="97">
        <f>SUM(H1721)</f>
        <v>65065.2</v>
      </c>
    </row>
    <row r="1723" spans="1:8" s="5" customFormat="1" ht="20.25" x14ac:dyDescent="0.3">
      <c r="A1723" s="35"/>
      <c r="B1723" s="36"/>
      <c r="C1723" s="36"/>
      <c r="D1723" s="37"/>
      <c r="E1723" s="36"/>
      <c r="F1723" s="38"/>
      <c r="G1723" s="45" t="s">
        <v>1952</v>
      </c>
      <c r="H1723" s="43">
        <f>SUM(H1722,H1720)</f>
        <v>110554.2</v>
      </c>
    </row>
    <row r="1724" spans="1:8" s="5" customFormat="1" ht="20.25" x14ac:dyDescent="0.3">
      <c r="A1724" s="49">
        <v>1000045576</v>
      </c>
      <c r="B1724" s="36">
        <v>8432</v>
      </c>
      <c r="C1724" s="36"/>
      <c r="D1724" s="37">
        <v>43313</v>
      </c>
      <c r="E1724" s="36">
        <v>234101</v>
      </c>
      <c r="F1724" s="38"/>
      <c r="G1724" s="70" t="s">
        <v>489</v>
      </c>
      <c r="H1724" s="41">
        <v>30950</v>
      </c>
    </row>
    <row r="1725" spans="1:8" s="5" customFormat="1" ht="20.25" x14ac:dyDescent="0.3">
      <c r="A1725" s="49">
        <v>1000045628</v>
      </c>
      <c r="B1725" s="36">
        <v>8457</v>
      </c>
      <c r="C1725" s="36"/>
      <c r="D1725" s="37">
        <v>43318</v>
      </c>
      <c r="E1725" s="36">
        <v>234101</v>
      </c>
      <c r="F1725" s="38"/>
      <c r="G1725" s="70" t="s">
        <v>489</v>
      </c>
      <c r="H1725" s="41">
        <v>23769.8</v>
      </c>
    </row>
    <row r="1726" spans="1:8" s="5" customFormat="1" ht="20.25" x14ac:dyDescent="0.3">
      <c r="A1726" s="49"/>
      <c r="B1726" s="36"/>
      <c r="C1726" s="36"/>
      <c r="D1726" s="37"/>
      <c r="E1726" s="36"/>
      <c r="F1726" s="38"/>
      <c r="G1726" s="96" t="s">
        <v>902</v>
      </c>
      <c r="H1726" s="97">
        <f>SUM(H1724:H1725)</f>
        <v>54719.8</v>
      </c>
    </row>
    <row r="1727" spans="1:8" s="5" customFormat="1" ht="20.25" x14ac:dyDescent="0.3">
      <c r="A1727" s="49">
        <v>1000046278</v>
      </c>
      <c r="B1727" s="36">
        <v>8790</v>
      </c>
      <c r="C1727" s="36" t="s">
        <v>1953</v>
      </c>
      <c r="D1727" s="37">
        <v>43382</v>
      </c>
      <c r="E1727" s="36">
        <v>234101</v>
      </c>
      <c r="F1727" s="38"/>
      <c r="G1727" s="70" t="s">
        <v>489</v>
      </c>
      <c r="H1727" s="41">
        <v>55000</v>
      </c>
    </row>
    <row r="1728" spans="1:8" s="5" customFormat="1" ht="20.25" x14ac:dyDescent="0.3">
      <c r="A1728" s="49">
        <v>1000046358</v>
      </c>
      <c r="B1728" s="36">
        <v>8835</v>
      </c>
      <c r="C1728" s="36" t="s">
        <v>1194</v>
      </c>
      <c r="D1728" s="37">
        <v>43391</v>
      </c>
      <c r="E1728" s="36">
        <v>234101</v>
      </c>
      <c r="F1728" s="38"/>
      <c r="G1728" s="70" t="s">
        <v>489</v>
      </c>
      <c r="H1728" s="41">
        <v>19350</v>
      </c>
    </row>
    <row r="1729" spans="1:8" s="5" customFormat="1" ht="20.25" x14ac:dyDescent="0.3">
      <c r="A1729" s="49">
        <v>1000046528</v>
      </c>
      <c r="B1729" s="36">
        <v>8912</v>
      </c>
      <c r="C1729" s="36" t="s">
        <v>891</v>
      </c>
      <c r="D1729" s="37">
        <v>43404</v>
      </c>
      <c r="E1729" s="36">
        <v>234101</v>
      </c>
      <c r="F1729" s="38"/>
      <c r="G1729" s="70" t="s">
        <v>489</v>
      </c>
      <c r="H1729" s="41">
        <v>60220</v>
      </c>
    </row>
    <row r="1730" spans="1:8" s="5" customFormat="1" ht="20.25" x14ac:dyDescent="0.3">
      <c r="A1730" s="35"/>
      <c r="B1730" s="36"/>
      <c r="C1730" s="36"/>
      <c r="D1730" s="37"/>
      <c r="E1730" s="36"/>
      <c r="F1730" s="38"/>
      <c r="G1730" s="96" t="s">
        <v>904</v>
      </c>
      <c r="H1730" s="97">
        <f>SUM(H1727:H1729)</f>
        <v>134570</v>
      </c>
    </row>
    <row r="1731" spans="1:8" s="5" customFormat="1" ht="20.25" x14ac:dyDescent="0.3">
      <c r="A1731" s="49">
        <v>1000047071</v>
      </c>
      <c r="B1731" s="36">
        <v>9227</v>
      </c>
      <c r="C1731" s="36" t="s">
        <v>1755</v>
      </c>
      <c r="D1731" s="37">
        <v>43468</v>
      </c>
      <c r="E1731" s="36">
        <v>239301</v>
      </c>
      <c r="F1731" s="38"/>
      <c r="G1731" s="70" t="s">
        <v>489</v>
      </c>
      <c r="H1731" s="41">
        <v>14303.96</v>
      </c>
    </row>
    <row r="1732" spans="1:8" s="5" customFormat="1" ht="20.25" x14ac:dyDescent="0.3">
      <c r="A1732" s="35">
        <v>1000047272</v>
      </c>
      <c r="B1732" s="36">
        <v>9351</v>
      </c>
      <c r="C1732" s="36" t="s">
        <v>894</v>
      </c>
      <c r="D1732" s="37">
        <v>43490</v>
      </c>
      <c r="E1732" s="36">
        <v>239301</v>
      </c>
      <c r="F1732" s="38"/>
      <c r="G1732" s="70" t="s">
        <v>489</v>
      </c>
      <c r="H1732" s="41">
        <v>98136.4</v>
      </c>
    </row>
    <row r="1733" spans="1:8" ht="20.25" x14ac:dyDescent="0.3">
      <c r="A1733" s="35"/>
      <c r="B1733" s="36"/>
      <c r="C1733" s="36"/>
      <c r="D1733" s="37"/>
      <c r="E1733" s="36"/>
      <c r="F1733" s="38"/>
      <c r="G1733" s="96" t="s">
        <v>1954</v>
      </c>
      <c r="H1733" s="97">
        <f>SUM(H1731:H1732)</f>
        <v>112440.35999999999</v>
      </c>
    </row>
    <row r="1734" spans="1:8" s="5" customFormat="1" ht="20.25" x14ac:dyDescent="0.3">
      <c r="A1734" s="35">
        <v>1000047461</v>
      </c>
      <c r="B1734" s="36">
        <v>9493</v>
      </c>
      <c r="C1734" s="36" t="s">
        <v>1130</v>
      </c>
      <c r="D1734" s="37">
        <v>43517</v>
      </c>
      <c r="E1734" s="36">
        <v>239301</v>
      </c>
      <c r="F1734" s="38"/>
      <c r="G1734" s="70" t="s">
        <v>489</v>
      </c>
      <c r="H1734" s="41">
        <v>13865</v>
      </c>
    </row>
    <row r="1735" spans="1:8" ht="20.25" x14ac:dyDescent="0.3">
      <c r="A1735" s="35">
        <v>1000047524</v>
      </c>
      <c r="B1735" s="36">
        <v>9519</v>
      </c>
      <c r="C1735" s="36" t="s">
        <v>1123</v>
      </c>
      <c r="D1735" s="37">
        <v>43521</v>
      </c>
      <c r="E1735" s="36">
        <v>234101</v>
      </c>
      <c r="F1735" s="38"/>
      <c r="G1735" s="70" t="s">
        <v>489</v>
      </c>
      <c r="H1735" s="41">
        <v>21050</v>
      </c>
    </row>
    <row r="1736" spans="1:8" s="5" customFormat="1" ht="20.25" x14ac:dyDescent="0.3">
      <c r="A1736" s="35"/>
      <c r="B1736" s="36"/>
      <c r="C1736" s="36"/>
      <c r="D1736" s="37"/>
      <c r="E1736" s="36"/>
      <c r="F1736" s="38"/>
      <c r="G1736" s="96" t="s">
        <v>1955</v>
      </c>
      <c r="H1736" s="97">
        <f>SUM(H1734:H1735)</f>
        <v>34915</v>
      </c>
    </row>
    <row r="1737" spans="1:8" s="5" customFormat="1" ht="20.25" x14ac:dyDescent="0.3">
      <c r="A1737" s="35">
        <v>1000047661</v>
      </c>
      <c r="B1737" s="36">
        <v>9641</v>
      </c>
      <c r="C1737" s="36" t="s">
        <v>1756</v>
      </c>
      <c r="D1737" s="37">
        <v>43542</v>
      </c>
      <c r="E1737" s="36">
        <v>234101</v>
      </c>
      <c r="F1737" s="38"/>
      <c r="G1737" s="70" t="s">
        <v>489</v>
      </c>
      <c r="H1737" s="41">
        <v>40800</v>
      </c>
    </row>
    <row r="1738" spans="1:8" s="5" customFormat="1" ht="20.25" x14ac:dyDescent="0.3">
      <c r="A1738" s="35"/>
      <c r="B1738" s="36"/>
      <c r="C1738" s="36"/>
      <c r="D1738" s="37"/>
      <c r="E1738" s="36"/>
      <c r="F1738" s="38"/>
      <c r="G1738" s="96" t="s">
        <v>1724</v>
      </c>
      <c r="H1738" s="97">
        <f>SUM(H1737)</f>
        <v>40800</v>
      </c>
    </row>
    <row r="1739" spans="1:8" s="5" customFormat="1" ht="20.25" x14ac:dyDescent="0.3">
      <c r="A1739" s="35">
        <v>1000054373</v>
      </c>
      <c r="B1739" s="36">
        <v>15437</v>
      </c>
      <c r="C1739" s="36" t="s">
        <v>1956</v>
      </c>
      <c r="D1739" s="37">
        <v>44406</v>
      </c>
      <c r="E1739" s="36">
        <v>234101</v>
      </c>
      <c r="F1739" s="38" t="s">
        <v>1957</v>
      </c>
      <c r="G1739" s="70" t="s">
        <v>489</v>
      </c>
      <c r="H1739" s="41">
        <v>66779</v>
      </c>
    </row>
    <row r="1740" spans="1:8" s="5" customFormat="1" ht="20.25" x14ac:dyDescent="0.3">
      <c r="A1740" s="35">
        <v>1000054431</v>
      </c>
      <c r="B1740" s="36">
        <v>15492</v>
      </c>
      <c r="C1740" s="36" t="s">
        <v>991</v>
      </c>
      <c r="D1740" s="37">
        <v>44413</v>
      </c>
      <c r="E1740" s="36">
        <v>234101</v>
      </c>
      <c r="F1740" s="38" t="s">
        <v>1957</v>
      </c>
      <c r="G1740" s="70" t="s">
        <v>489</v>
      </c>
      <c r="H1740" s="41">
        <v>35400</v>
      </c>
    </row>
    <row r="1741" spans="1:8" s="5" customFormat="1" ht="20.25" x14ac:dyDescent="0.3">
      <c r="A1741" s="35"/>
      <c r="B1741" s="36"/>
      <c r="C1741" s="36"/>
      <c r="D1741" s="37"/>
      <c r="E1741" s="36"/>
      <c r="F1741" s="38"/>
      <c r="G1741" s="96" t="s">
        <v>1145</v>
      </c>
      <c r="H1741" s="97">
        <f>SUM(H1739:H1740)</f>
        <v>102179</v>
      </c>
    </row>
    <row r="1742" spans="1:8" ht="20.25" x14ac:dyDescent="0.3">
      <c r="A1742" s="35">
        <v>1000054595</v>
      </c>
      <c r="B1742" s="36">
        <v>15630</v>
      </c>
      <c r="C1742" s="36" t="s">
        <v>1958</v>
      </c>
      <c r="D1742" s="37">
        <v>44431</v>
      </c>
      <c r="E1742" s="36">
        <v>234101</v>
      </c>
      <c r="F1742" s="38" t="s">
        <v>1957</v>
      </c>
      <c r="G1742" s="70" t="s">
        <v>489</v>
      </c>
      <c r="H1742" s="41">
        <v>78500</v>
      </c>
    </row>
    <row r="1743" spans="1:8" s="5" customFormat="1" ht="20.25" x14ac:dyDescent="0.3">
      <c r="A1743" s="35">
        <v>1000054607</v>
      </c>
      <c r="B1743" s="36">
        <v>15652</v>
      </c>
      <c r="C1743" s="36" t="s">
        <v>1959</v>
      </c>
      <c r="D1743" s="37">
        <v>44433</v>
      </c>
      <c r="E1743" s="36">
        <v>234101</v>
      </c>
      <c r="F1743" s="38" t="s">
        <v>1957</v>
      </c>
      <c r="G1743" s="70" t="s">
        <v>489</v>
      </c>
      <c r="H1743" s="41">
        <v>60750</v>
      </c>
    </row>
    <row r="1744" spans="1:8" s="5" customFormat="1" ht="20.25" x14ac:dyDescent="0.3">
      <c r="A1744" s="35">
        <v>1000054688</v>
      </c>
      <c r="B1744" s="36">
        <v>15727</v>
      </c>
      <c r="C1744" s="36" t="s">
        <v>1665</v>
      </c>
      <c r="D1744" s="37">
        <v>44441</v>
      </c>
      <c r="E1744" s="36">
        <v>234101</v>
      </c>
      <c r="F1744" s="38" t="s">
        <v>1957</v>
      </c>
      <c r="G1744" s="70" t="s">
        <v>489</v>
      </c>
      <c r="H1744" s="41">
        <v>62690</v>
      </c>
    </row>
    <row r="1745" spans="1:8" s="5" customFormat="1" ht="20.25" x14ac:dyDescent="0.3">
      <c r="A1745" s="35"/>
      <c r="B1745" s="36"/>
      <c r="C1745" s="36"/>
      <c r="D1745" s="37"/>
      <c r="E1745" s="36"/>
      <c r="F1745" s="38"/>
      <c r="G1745" s="96" t="s">
        <v>1960</v>
      </c>
      <c r="H1745" s="97">
        <f>SUM(H1742:H1744)</f>
        <v>201940</v>
      </c>
    </row>
    <row r="1746" spans="1:8" s="5" customFormat="1" ht="20.25" x14ac:dyDescent="0.3">
      <c r="A1746" s="35">
        <v>1000057003</v>
      </c>
      <c r="B1746" s="36">
        <v>17802</v>
      </c>
      <c r="C1746" s="36" t="s">
        <v>1961</v>
      </c>
      <c r="D1746" s="37">
        <v>44743</v>
      </c>
      <c r="E1746" s="36">
        <v>234101</v>
      </c>
      <c r="F1746" s="38" t="s">
        <v>1957</v>
      </c>
      <c r="G1746" s="70" t="s">
        <v>489</v>
      </c>
      <c r="H1746" s="41">
        <v>164221.20000000001</v>
      </c>
    </row>
    <row r="1747" spans="1:8" s="5" customFormat="1" ht="20.25" x14ac:dyDescent="0.3">
      <c r="A1747" s="35"/>
      <c r="B1747" s="36"/>
      <c r="C1747" s="36"/>
      <c r="D1747" s="37"/>
      <c r="E1747" s="36"/>
      <c r="F1747" s="38"/>
      <c r="G1747" s="96" t="s">
        <v>860</v>
      </c>
      <c r="H1747" s="97">
        <f>SUM(H1746)</f>
        <v>164221.20000000001</v>
      </c>
    </row>
    <row r="1748" spans="1:8" s="5" customFormat="1" ht="20.25" x14ac:dyDescent="0.3">
      <c r="A1748" s="35">
        <v>1000057194</v>
      </c>
      <c r="B1748" s="36">
        <v>18014</v>
      </c>
      <c r="C1748" s="36" t="s">
        <v>1534</v>
      </c>
      <c r="D1748" s="37">
        <v>44771</v>
      </c>
      <c r="E1748" s="36">
        <v>234101</v>
      </c>
      <c r="F1748" s="38" t="s">
        <v>1957</v>
      </c>
      <c r="G1748" s="70" t="s">
        <v>489</v>
      </c>
      <c r="H1748" s="41">
        <v>140516</v>
      </c>
    </row>
    <row r="1749" spans="1:8" s="5" customFormat="1" ht="20.25" x14ac:dyDescent="0.3">
      <c r="A1749" s="35"/>
      <c r="B1749" s="36"/>
      <c r="C1749" s="36"/>
      <c r="D1749" s="37"/>
      <c r="E1749" s="36"/>
      <c r="F1749" s="38"/>
      <c r="G1749" s="96" t="s">
        <v>872</v>
      </c>
      <c r="H1749" s="97">
        <f>SUM(H1748)</f>
        <v>140516</v>
      </c>
    </row>
    <row r="1750" spans="1:8" s="5" customFormat="1" ht="20.25" x14ac:dyDescent="0.3">
      <c r="A1750" s="35">
        <v>1000057314</v>
      </c>
      <c r="B1750" s="36">
        <v>18143</v>
      </c>
      <c r="C1750" s="36" t="s">
        <v>1962</v>
      </c>
      <c r="D1750" s="37">
        <v>44792</v>
      </c>
      <c r="E1750" s="36">
        <v>234101</v>
      </c>
      <c r="F1750" s="38" t="s">
        <v>1957</v>
      </c>
      <c r="G1750" s="70" t="s">
        <v>489</v>
      </c>
      <c r="H1750" s="41">
        <v>93500</v>
      </c>
    </row>
    <row r="1751" spans="1:8" s="5" customFormat="1" ht="20.25" x14ac:dyDescent="0.3">
      <c r="A1751" s="35">
        <v>1000057348</v>
      </c>
      <c r="B1751" s="36">
        <v>18177</v>
      </c>
      <c r="C1751" s="36" t="s">
        <v>1963</v>
      </c>
      <c r="D1751" s="37">
        <v>44798</v>
      </c>
      <c r="E1751" s="36">
        <v>234101</v>
      </c>
      <c r="F1751" s="38" t="s">
        <v>1957</v>
      </c>
      <c r="G1751" s="70" t="s">
        <v>489</v>
      </c>
      <c r="H1751" s="41">
        <v>22865.5</v>
      </c>
    </row>
    <row r="1752" spans="1:8" s="5" customFormat="1" ht="20.25" x14ac:dyDescent="0.3">
      <c r="A1752" s="35">
        <v>1000057468</v>
      </c>
      <c r="B1752" s="36">
        <v>18281</v>
      </c>
      <c r="C1752" s="36" t="s">
        <v>1964</v>
      </c>
      <c r="D1752" s="37">
        <v>44813</v>
      </c>
      <c r="E1752" s="36">
        <v>234101</v>
      </c>
      <c r="F1752" s="38" t="s">
        <v>1957</v>
      </c>
      <c r="G1752" s="70" t="s">
        <v>489</v>
      </c>
      <c r="H1752" s="41">
        <v>98550</v>
      </c>
    </row>
    <row r="1753" spans="1:8" s="5" customFormat="1" ht="20.25" x14ac:dyDescent="0.3">
      <c r="A1753" s="35"/>
      <c r="B1753" s="36"/>
      <c r="C1753" s="36"/>
      <c r="D1753" s="37"/>
      <c r="E1753" s="36"/>
      <c r="F1753" s="38"/>
      <c r="G1753" s="96" t="s">
        <v>883</v>
      </c>
      <c r="H1753" s="97">
        <f>SUM(H1750:H1752)</f>
        <v>214915.5</v>
      </c>
    </row>
    <row r="1754" spans="1:8" s="5" customFormat="1" ht="20.25" x14ac:dyDescent="0.3">
      <c r="A1754" s="35"/>
      <c r="B1754" s="36"/>
      <c r="C1754" s="36"/>
      <c r="D1754" s="37"/>
      <c r="E1754" s="36"/>
      <c r="F1754" s="38"/>
      <c r="G1754" s="45" t="s">
        <v>1965</v>
      </c>
      <c r="H1754" s="43">
        <f>SUM(H1753,H1749,H1747,H1745,H1741,H1738,H1736,H1733,H1730,H1726)</f>
        <v>1201216.8600000001</v>
      </c>
    </row>
    <row r="1755" spans="1:8" s="5" customFormat="1" ht="20.25" x14ac:dyDescent="0.3">
      <c r="A1755" s="49">
        <v>1000050695</v>
      </c>
      <c r="B1755" s="50">
        <v>842</v>
      </c>
      <c r="C1755" s="50"/>
      <c r="D1755" s="51">
        <v>43875</v>
      </c>
      <c r="E1755" s="50">
        <v>239301</v>
      </c>
      <c r="F1755" s="52"/>
      <c r="G1755" s="53" t="s">
        <v>496</v>
      </c>
      <c r="H1755" s="54">
        <v>52405</v>
      </c>
    </row>
    <row r="1756" spans="1:8" s="5" customFormat="1" ht="20.25" x14ac:dyDescent="0.3">
      <c r="A1756" s="35"/>
      <c r="B1756" s="36"/>
      <c r="C1756" s="36"/>
      <c r="D1756" s="37"/>
      <c r="E1756" s="36"/>
      <c r="F1756" s="38"/>
      <c r="G1756" s="96" t="s">
        <v>1021</v>
      </c>
      <c r="H1756" s="97">
        <f>SUM(H1755:H1755)</f>
        <v>52405</v>
      </c>
    </row>
    <row r="1757" spans="1:8" s="9" customFormat="1" ht="20.25" x14ac:dyDescent="0.3">
      <c r="A1757" s="35">
        <v>1000052004</v>
      </c>
      <c r="B1757" s="36">
        <v>1084</v>
      </c>
      <c r="C1757" s="36" t="s">
        <v>1665</v>
      </c>
      <c r="D1757" s="37">
        <v>44067</v>
      </c>
      <c r="E1757" s="36">
        <v>234101</v>
      </c>
      <c r="F1757" s="38"/>
      <c r="G1757" s="48" t="s">
        <v>496</v>
      </c>
      <c r="H1757" s="41">
        <v>100000</v>
      </c>
    </row>
    <row r="1758" spans="1:8" s="9" customFormat="1" ht="20.25" x14ac:dyDescent="0.3">
      <c r="A1758" s="35"/>
      <c r="B1758" s="36"/>
      <c r="C1758" s="36"/>
      <c r="D1758" s="37"/>
      <c r="E1758" s="36"/>
      <c r="F1758" s="38"/>
      <c r="G1758" s="96" t="s">
        <v>1006</v>
      </c>
      <c r="H1758" s="97">
        <f>SUM(H1757:H1757)</f>
        <v>100000</v>
      </c>
    </row>
    <row r="1759" spans="1:8" s="8" customFormat="1" ht="20.25" x14ac:dyDescent="0.3">
      <c r="A1759" s="35">
        <v>1000052609</v>
      </c>
      <c r="B1759" s="36">
        <v>1244</v>
      </c>
      <c r="C1759" s="36" t="s">
        <v>1526</v>
      </c>
      <c r="D1759" s="37">
        <v>44166</v>
      </c>
      <c r="E1759" s="36">
        <v>234101</v>
      </c>
      <c r="F1759" s="38"/>
      <c r="G1759" s="48" t="s">
        <v>496</v>
      </c>
      <c r="H1759" s="41">
        <v>100800</v>
      </c>
    </row>
    <row r="1760" spans="1:8" s="8" customFormat="1" ht="20.25" x14ac:dyDescent="0.3">
      <c r="A1760" s="35"/>
      <c r="B1760" s="36"/>
      <c r="C1760" s="36"/>
      <c r="D1760" s="37"/>
      <c r="E1760" s="36"/>
      <c r="F1760" s="38"/>
      <c r="G1760" s="96" t="s">
        <v>935</v>
      </c>
      <c r="H1760" s="97">
        <f>SUM(H1759)</f>
        <v>100800</v>
      </c>
    </row>
    <row r="1761" spans="1:8" s="5" customFormat="1" ht="20.25" x14ac:dyDescent="0.3">
      <c r="A1761" s="35">
        <v>1000053201</v>
      </c>
      <c r="B1761" s="36">
        <v>1378</v>
      </c>
      <c r="C1761" s="36" t="s">
        <v>1378</v>
      </c>
      <c r="D1761" s="37">
        <v>44256</v>
      </c>
      <c r="E1761" s="36">
        <v>234101</v>
      </c>
      <c r="F1761" s="38" t="s">
        <v>1966</v>
      </c>
      <c r="G1761" s="48" t="s">
        <v>496</v>
      </c>
      <c r="H1761" s="41">
        <v>75756</v>
      </c>
    </row>
    <row r="1762" spans="1:8" s="5" customFormat="1" ht="20.25" x14ac:dyDescent="0.3">
      <c r="A1762" s="35">
        <v>1000053128</v>
      </c>
      <c r="B1762" s="36">
        <v>1364</v>
      </c>
      <c r="C1762" s="36" t="s">
        <v>1277</v>
      </c>
      <c r="D1762" s="37">
        <v>44246</v>
      </c>
      <c r="E1762" s="36">
        <v>239301</v>
      </c>
      <c r="F1762" s="38" t="s">
        <v>1966</v>
      </c>
      <c r="G1762" s="48" t="s">
        <v>496</v>
      </c>
      <c r="H1762" s="41">
        <v>46961.64</v>
      </c>
    </row>
    <row r="1763" spans="1:8" s="5" customFormat="1" ht="20.25" x14ac:dyDescent="0.3">
      <c r="A1763" s="35"/>
      <c r="B1763" s="36"/>
      <c r="C1763" s="36"/>
      <c r="D1763" s="37"/>
      <c r="E1763" s="36"/>
      <c r="F1763" s="38"/>
      <c r="G1763" s="96" t="s">
        <v>1268</v>
      </c>
      <c r="H1763" s="97">
        <f>SUM(H1761:H1762)</f>
        <v>122717.64</v>
      </c>
    </row>
    <row r="1764" spans="1:8" s="5" customFormat="1" ht="20.25" x14ac:dyDescent="0.3">
      <c r="A1764" s="35">
        <v>1000054600</v>
      </c>
      <c r="B1764" s="36">
        <v>1596</v>
      </c>
      <c r="C1764" s="36" t="s">
        <v>1967</v>
      </c>
      <c r="D1764" s="37">
        <v>44432</v>
      </c>
      <c r="E1764" s="36">
        <v>234101</v>
      </c>
      <c r="F1764" s="38" t="s">
        <v>1966</v>
      </c>
      <c r="G1764" s="48" t="s">
        <v>496</v>
      </c>
      <c r="H1764" s="41">
        <v>12000</v>
      </c>
    </row>
    <row r="1765" spans="1:8" s="5" customFormat="1" ht="20.25" x14ac:dyDescent="0.3">
      <c r="A1765" s="35"/>
      <c r="B1765" s="36"/>
      <c r="C1765" s="36"/>
      <c r="D1765" s="37"/>
      <c r="E1765" s="36"/>
      <c r="F1765" s="38"/>
      <c r="G1765" s="96" t="s">
        <v>925</v>
      </c>
      <c r="H1765" s="97">
        <f>SUM(H1764)</f>
        <v>12000</v>
      </c>
    </row>
    <row r="1766" spans="1:8" s="5" customFormat="1" ht="20.25" x14ac:dyDescent="0.3">
      <c r="A1766" s="35">
        <v>1000055032</v>
      </c>
      <c r="B1766" s="36">
        <v>1664</v>
      </c>
      <c r="C1766" s="36" t="s">
        <v>1968</v>
      </c>
      <c r="D1766" s="37">
        <v>44476</v>
      </c>
      <c r="E1766" s="36">
        <v>234101</v>
      </c>
      <c r="F1766" s="38" t="s">
        <v>1966</v>
      </c>
      <c r="G1766" s="48" t="s">
        <v>496</v>
      </c>
      <c r="H1766" s="41">
        <v>46000</v>
      </c>
    </row>
    <row r="1767" spans="1:8" s="5" customFormat="1" ht="20.25" x14ac:dyDescent="0.3">
      <c r="A1767" s="35">
        <v>1000055035</v>
      </c>
      <c r="B1767" s="36">
        <v>1678</v>
      </c>
      <c r="C1767" s="36" t="s">
        <v>1969</v>
      </c>
      <c r="D1767" s="37">
        <v>44482</v>
      </c>
      <c r="E1767" s="36">
        <v>234101</v>
      </c>
      <c r="F1767" s="38" t="s">
        <v>1966</v>
      </c>
      <c r="G1767" s="48" t="s">
        <v>496</v>
      </c>
      <c r="H1767" s="41">
        <v>95800</v>
      </c>
    </row>
    <row r="1768" spans="1:8" s="5" customFormat="1" ht="20.25" x14ac:dyDescent="0.3">
      <c r="A1768" s="35">
        <v>1000055109</v>
      </c>
      <c r="B1768" s="36">
        <v>1686</v>
      </c>
      <c r="C1768" s="36" t="s">
        <v>1970</v>
      </c>
      <c r="D1768" s="37">
        <v>44489</v>
      </c>
      <c r="E1768" s="36">
        <v>234101</v>
      </c>
      <c r="F1768" s="38" t="s">
        <v>1966</v>
      </c>
      <c r="G1768" s="48" t="s">
        <v>496</v>
      </c>
      <c r="H1768" s="41">
        <v>19500</v>
      </c>
    </row>
    <row r="1769" spans="1:8" s="5" customFormat="1" ht="20.25" x14ac:dyDescent="0.3">
      <c r="A1769" s="35"/>
      <c r="B1769" s="36"/>
      <c r="C1769" s="36"/>
      <c r="D1769" s="37"/>
      <c r="E1769" s="36"/>
      <c r="F1769" s="38"/>
      <c r="G1769" s="96" t="s">
        <v>928</v>
      </c>
      <c r="H1769" s="97">
        <f>SUM(H1766:H1768)</f>
        <v>161300</v>
      </c>
    </row>
    <row r="1770" spans="1:8" s="5" customFormat="1" ht="20.25" x14ac:dyDescent="0.3">
      <c r="A1770" s="35">
        <v>1000055672</v>
      </c>
      <c r="B1770" s="36">
        <v>1804</v>
      </c>
      <c r="C1770" s="36" t="s">
        <v>1971</v>
      </c>
      <c r="D1770" s="37">
        <v>44551</v>
      </c>
      <c r="E1770" s="36">
        <v>234101</v>
      </c>
      <c r="F1770" s="38" t="s">
        <v>1966</v>
      </c>
      <c r="G1770" s="48" t="s">
        <v>496</v>
      </c>
      <c r="H1770" s="41">
        <v>78000</v>
      </c>
    </row>
    <row r="1771" spans="1:8" s="5" customFormat="1" ht="20.25" x14ac:dyDescent="0.3">
      <c r="A1771" s="35">
        <v>1000055673</v>
      </c>
      <c r="B1771" s="36">
        <v>1806</v>
      </c>
      <c r="C1771" s="36" t="s">
        <v>1972</v>
      </c>
      <c r="D1771" s="37">
        <v>44552</v>
      </c>
      <c r="E1771" s="36">
        <v>234101</v>
      </c>
      <c r="F1771" s="38" t="s">
        <v>1966</v>
      </c>
      <c r="G1771" s="48" t="s">
        <v>496</v>
      </c>
      <c r="H1771" s="41">
        <v>78000</v>
      </c>
    </row>
    <row r="1772" spans="1:8" s="5" customFormat="1" ht="20.25" x14ac:dyDescent="0.3">
      <c r="A1772" s="35"/>
      <c r="B1772" s="36"/>
      <c r="C1772" s="36"/>
      <c r="D1772" s="37"/>
      <c r="E1772" s="36"/>
      <c r="F1772" s="38"/>
      <c r="G1772" s="96" t="s">
        <v>938</v>
      </c>
      <c r="H1772" s="97">
        <f>SUM(H1770:H1771)</f>
        <v>156000</v>
      </c>
    </row>
    <row r="1773" spans="1:8" s="5" customFormat="1" ht="20.25" x14ac:dyDescent="0.3">
      <c r="A1773" s="35">
        <v>1000056950</v>
      </c>
      <c r="B1773" s="36">
        <v>2140</v>
      </c>
      <c r="C1773" s="36" t="s">
        <v>1973</v>
      </c>
      <c r="D1773" s="37">
        <v>44861</v>
      </c>
      <c r="E1773" s="36">
        <v>234101</v>
      </c>
      <c r="F1773" s="38" t="s">
        <v>1966</v>
      </c>
      <c r="G1773" s="48" t="s">
        <v>496</v>
      </c>
      <c r="H1773" s="41">
        <v>53100</v>
      </c>
    </row>
    <row r="1774" spans="1:8" s="5" customFormat="1" ht="20.25" x14ac:dyDescent="0.3">
      <c r="A1774" s="35"/>
      <c r="B1774" s="36"/>
      <c r="C1774" s="36"/>
      <c r="D1774" s="37"/>
      <c r="E1774" s="36"/>
      <c r="F1774" s="38"/>
      <c r="G1774" s="96" t="s">
        <v>916</v>
      </c>
      <c r="H1774" s="97">
        <f>SUM(H1773:H1773)</f>
        <v>53100</v>
      </c>
    </row>
    <row r="1775" spans="1:8" s="5" customFormat="1" ht="20.25" x14ac:dyDescent="0.3">
      <c r="A1775" s="35">
        <v>1000056997</v>
      </c>
      <c r="B1775" s="36">
        <v>2158</v>
      </c>
      <c r="C1775" s="36" t="s">
        <v>1974</v>
      </c>
      <c r="D1775" s="37">
        <v>44743</v>
      </c>
      <c r="E1775" s="36">
        <v>234101</v>
      </c>
      <c r="F1775" s="38" t="s">
        <v>1966</v>
      </c>
      <c r="G1775" s="48" t="s">
        <v>496</v>
      </c>
      <c r="H1775" s="41">
        <v>44460</v>
      </c>
    </row>
    <row r="1776" spans="1:8" s="5" customFormat="1" ht="20.25" x14ac:dyDescent="0.3">
      <c r="A1776" s="35"/>
      <c r="B1776" s="36"/>
      <c r="C1776" s="36"/>
      <c r="D1776" s="37"/>
      <c r="E1776" s="36"/>
      <c r="F1776" s="38"/>
      <c r="G1776" s="96" t="s">
        <v>860</v>
      </c>
      <c r="H1776" s="97">
        <f>SUM(H1775)</f>
        <v>44460</v>
      </c>
    </row>
    <row r="1777" spans="1:8" s="5" customFormat="1" ht="20.25" x14ac:dyDescent="0.3">
      <c r="A1777" s="35">
        <v>1000057540</v>
      </c>
      <c r="B1777" s="36">
        <v>2374</v>
      </c>
      <c r="C1777" s="36" t="s">
        <v>1975</v>
      </c>
      <c r="D1777" s="37">
        <v>44820</v>
      </c>
      <c r="E1777" s="36">
        <v>234101</v>
      </c>
      <c r="F1777" s="38" t="s">
        <v>1966</v>
      </c>
      <c r="G1777" s="48" t="s">
        <v>496</v>
      </c>
      <c r="H1777" s="41">
        <v>58000</v>
      </c>
    </row>
    <row r="1778" spans="1:8" s="5" customFormat="1" ht="20.25" x14ac:dyDescent="0.3">
      <c r="A1778" s="35">
        <v>1000057588</v>
      </c>
      <c r="B1778" s="36">
        <v>2404</v>
      </c>
      <c r="C1778" s="36" t="s">
        <v>1976</v>
      </c>
      <c r="D1778" s="37">
        <v>44827</v>
      </c>
      <c r="E1778" s="36">
        <v>234101</v>
      </c>
      <c r="F1778" s="38" t="s">
        <v>1966</v>
      </c>
      <c r="G1778" s="48" t="s">
        <v>496</v>
      </c>
      <c r="H1778" s="41">
        <v>120000</v>
      </c>
    </row>
    <row r="1779" spans="1:8" s="5" customFormat="1" ht="20.25" x14ac:dyDescent="0.3">
      <c r="A1779" s="35">
        <v>1000057441</v>
      </c>
      <c r="B1779" s="36">
        <v>2346</v>
      </c>
      <c r="C1779" s="36" t="s">
        <v>1977</v>
      </c>
      <c r="D1779" s="37">
        <v>44813</v>
      </c>
      <c r="E1779" s="36">
        <v>234101</v>
      </c>
      <c r="F1779" s="38" t="s">
        <v>1966</v>
      </c>
      <c r="G1779" s="48" t="s">
        <v>496</v>
      </c>
      <c r="H1779" s="41">
        <v>68000</v>
      </c>
    </row>
    <row r="1780" spans="1:8" s="5" customFormat="1" ht="20.25" x14ac:dyDescent="0.3">
      <c r="A1780" s="35"/>
      <c r="B1780" s="36"/>
      <c r="C1780" s="36"/>
      <c r="D1780" s="37"/>
      <c r="E1780" s="36"/>
      <c r="F1780" s="38"/>
      <c r="G1780" s="96" t="s">
        <v>883</v>
      </c>
      <c r="H1780" s="97">
        <f>SUM(H1777:H1779)</f>
        <v>246000</v>
      </c>
    </row>
    <row r="1781" spans="1:8" s="5" customFormat="1" ht="20.25" x14ac:dyDescent="0.3">
      <c r="A1781" s="35"/>
      <c r="B1781" s="36"/>
      <c r="C1781" s="36"/>
      <c r="D1781" s="37"/>
      <c r="E1781" s="36"/>
      <c r="F1781" s="38"/>
      <c r="G1781" s="45" t="s">
        <v>1978</v>
      </c>
      <c r="H1781" s="43">
        <f>SUM(H1780,H1776,H1774,H1772,H1769,H1765,H1763,H1760,H1758,H1756)</f>
        <v>1048782.6400000001</v>
      </c>
    </row>
    <row r="1782" spans="1:8" s="5" customFormat="1" ht="20.25" x14ac:dyDescent="0.3">
      <c r="A1782" s="35">
        <v>1000050424</v>
      </c>
      <c r="B1782" s="36">
        <v>461</v>
      </c>
      <c r="C1782" s="36" t="s">
        <v>1979</v>
      </c>
      <c r="D1782" s="37">
        <v>43840</v>
      </c>
      <c r="E1782" s="36">
        <v>237206</v>
      </c>
      <c r="F1782" s="38" t="s">
        <v>1980</v>
      </c>
      <c r="G1782" s="48" t="s">
        <v>506</v>
      </c>
      <c r="H1782" s="41">
        <v>36816.76</v>
      </c>
    </row>
    <row r="1783" spans="1:8" s="5" customFormat="1" ht="20.25" x14ac:dyDescent="0.3">
      <c r="A1783" s="35">
        <v>1000050186</v>
      </c>
      <c r="B1783" s="36">
        <v>443</v>
      </c>
      <c r="C1783" s="36" t="s">
        <v>1981</v>
      </c>
      <c r="D1783" s="37">
        <v>43811</v>
      </c>
      <c r="E1783" s="36">
        <v>237206</v>
      </c>
      <c r="F1783" s="38" t="s">
        <v>1980</v>
      </c>
      <c r="G1783" s="48" t="s">
        <v>506</v>
      </c>
      <c r="H1783" s="41">
        <v>176850.1</v>
      </c>
    </row>
    <row r="1784" spans="1:8" s="5" customFormat="1" ht="20.25" x14ac:dyDescent="0.3">
      <c r="A1784" s="35">
        <v>1000050298</v>
      </c>
      <c r="B1784" s="36">
        <v>454</v>
      </c>
      <c r="C1784" s="36" t="s">
        <v>1982</v>
      </c>
      <c r="D1784" s="37">
        <v>43825</v>
      </c>
      <c r="E1784" s="36">
        <v>237206</v>
      </c>
      <c r="F1784" s="38" t="s">
        <v>1980</v>
      </c>
      <c r="G1784" s="48" t="s">
        <v>506</v>
      </c>
      <c r="H1784" s="41">
        <v>52534.77</v>
      </c>
    </row>
    <row r="1785" spans="1:8" ht="20.25" x14ac:dyDescent="0.3">
      <c r="A1785" s="35"/>
      <c r="B1785" s="36"/>
      <c r="C1785" s="36"/>
      <c r="D1785" s="37"/>
      <c r="E1785" s="36"/>
      <c r="F1785" s="38"/>
      <c r="G1785" s="96" t="s">
        <v>1192</v>
      </c>
      <c r="H1785" s="97">
        <f>SUM(H1782:H1784)</f>
        <v>266201.63</v>
      </c>
    </row>
    <row r="1786" spans="1:8" s="5" customFormat="1" ht="20.25" x14ac:dyDescent="0.3">
      <c r="A1786" s="35">
        <v>1000056476</v>
      </c>
      <c r="B1786" s="36">
        <v>277</v>
      </c>
      <c r="C1786" s="36" t="s">
        <v>1079</v>
      </c>
      <c r="D1786" s="37">
        <v>44671</v>
      </c>
      <c r="E1786" s="36">
        <v>239301</v>
      </c>
      <c r="F1786" s="38" t="s">
        <v>1980</v>
      </c>
      <c r="G1786" s="48" t="s">
        <v>506</v>
      </c>
      <c r="H1786" s="41">
        <v>9435.02</v>
      </c>
    </row>
    <row r="1787" spans="1:8" s="5" customFormat="1" ht="20.25" x14ac:dyDescent="0.3">
      <c r="A1787" s="35"/>
      <c r="B1787" s="36"/>
      <c r="C1787" s="36"/>
      <c r="D1787" s="37"/>
      <c r="E1787" s="36"/>
      <c r="F1787" s="38"/>
      <c r="G1787" s="96" t="s">
        <v>916</v>
      </c>
      <c r="H1787" s="97">
        <f>SUM(H1786)</f>
        <v>9435.02</v>
      </c>
    </row>
    <row r="1788" spans="1:8" ht="20.25" x14ac:dyDescent="0.3">
      <c r="A1788" s="49"/>
      <c r="B1788" s="36"/>
      <c r="C1788" s="36"/>
      <c r="D1788" s="37"/>
      <c r="E1788" s="36"/>
      <c r="F1788" s="38"/>
      <c r="G1788" s="45" t="s">
        <v>1983</v>
      </c>
      <c r="H1788" s="43">
        <f>SUM(H1787,H1785)</f>
        <v>275636.65000000002</v>
      </c>
    </row>
    <row r="1789" spans="1:8" s="5" customFormat="1" ht="20.25" x14ac:dyDescent="0.3">
      <c r="A1789" s="49">
        <v>1000053530</v>
      </c>
      <c r="B1789" s="36">
        <v>292</v>
      </c>
      <c r="C1789" s="36" t="s">
        <v>1349</v>
      </c>
      <c r="D1789" s="37">
        <v>44398</v>
      </c>
      <c r="E1789" s="36">
        <v>239301</v>
      </c>
      <c r="F1789" s="38" t="s">
        <v>1984</v>
      </c>
      <c r="G1789" s="48" t="s">
        <v>508</v>
      </c>
      <c r="H1789" s="41">
        <v>9381</v>
      </c>
    </row>
    <row r="1790" spans="1:8" s="5" customFormat="1" ht="20.25" x14ac:dyDescent="0.3">
      <c r="A1790" s="49"/>
      <c r="B1790" s="36"/>
      <c r="C1790" s="36"/>
      <c r="D1790" s="37"/>
      <c r="E1790" s="36"/>
      <c r="F1790" s="38"/>
      <c r="G1790" s="96" t="s">
        <v>1201</v>
      </c>
      <c r="H1790" s="97">
        <f>SUM(H1789)</f>
        <v>9381</v>
      </c>
    </row>
    <row r="1791" spans="1:8" s="5" customFormat="1" ht="20.25" x14ac:dyDescent="0.3">
      <c r="A1791" s="49">
        <v>1000056860</v>
      </c>
      <c r="B1791" s="36">
        <v>355</v>
      </c>
      <c r="C1791" s="36" t="s">
        <v>1359</v>
      </c>
      <c r="D1791" s="37">
        <v>44722</v>
      </c>
      <c r="E1791" s="36">
        <v>239301</v>
      </c>
      <c r="F1791" s="38" t="s">
        <v>1984</v>
      </c>
      <c r="G1791" s="48" t="s">
        <v>508</v>
      </c>
      <c r="H1791" s="41">
        <v>33099</v>
      </c>
    </row>
    <row r="1792" spans="1:8" ht="20.25" x14ac:dyDescent="0.3">
      <c r="A1792" s="35"/>
      <c r="B1792" s="36"/>
      <c r="C1792" s="36"/>
      <c r="D1792" s="37"/>
      <c r="E1792" s="36"/>
      <c r="F1792" s="38"/>
      <c r="G1792" s="96" t="s">
        <v>916</v>
      </c>
      <c r="H1792" s="97">
        <f>SUM(H1791)</f>
        <v>33099</v>
      </c>
    </row>
    <row r="1793" spans="1:8" s="5" customFormat="1" ht="20.25" x14ac:dyDescent="0.3">
      <c r="A1793" s="35"/>
      <c r="B1793" s="36"/>
      <c r="C1793" s="36"/>
      <c r="D1793" s="37"/>
      <c r="E1793" s="36"/>
      <c r="F1793" s="38"/>
      <c r="G1793" s="45" t="s">
        <v>1985</v>
      </c>
      <c r="H1793" s="43">
        <f>SUM(H1792,H1790)</f>
        <v>42480</v>
      </c>
    </row>
    <row r="1794" spans="1:8" ht="20.25" x14ac:dyDescent="0.3">
      <c r="A1794" s="49">
        <v>1000055576</v>
      </c>
      <c r="B1794" s="36">
        <v>1070</v>
      </c>
      <c r="C1794" s="36" t="s">
        <v>1986</v>
      </c>
      <c r="D1794" s="37">
        <v>44540</v>
      </c>
      <c r="E1794" s="36">
        <v>239301</v>
      </c>
      <c r="F1794" s="38" t="s">
        <v>1987</v>
      </c>
      <c r="G1794" s="48" t="s">
        <v>509</v>
      </c>
      <c r="H1794" s="41">
        <v>1400</v>
      </c>
    </row>
    <row r="1795" spans="1:8" s="5" customFormat="1" ht="20.25" x14ac:dyDescent="0.3">
      <c r="A1795" s="49"/>
      <c r="B1795" s="36"/>
      <c r="C1795" s="36"/>
      <c r="D1795" s="37"/>
      <c r="E1795" s="36"/>
      <c r="F1795" s="38"/>
      <c r="G1795" s="96" t="s">
        <v>940</v>
      </c>
      <c r="H1795" s="97">
        <f>SUM(H1794)</f>
        <v>1400</v>
      </c>
    </row>
    <row r="1796" spans="1:8" s="5" customFormat="1" ht="20.25" x14ac:dyDescent="0.3">
      <c r="A1796" s="49">
        <v>1000056305</v>
      </c>
      <c r="B1796" s="36">
        <v>1108</v>
      </c>
      <c r="C1796" s="36" t="s">
        <v>1311</v>
      </c>
      <c r="D1796" s="37">
        <v>44655</v>
      </c>
      <c r="E1796" s="36">
        <v>239301</v>
      </c>
      <c r="F1796" s="38" t="s">
        <v>1987</v>
      </c>
      <c r="G1796" s="48" t="s">
        <v>509</v>
      </c>
      <c r="H1796" s="41">
        <v>7125</v>
      </c>
    </row>
    <row r="1797" spans="1:8" s="5" customFormat="1" ht="20.25" x14ac:dyDescent="0.3">
      <c r="A1797" s="49">
        <v>1000056387</v>
      </c>
      <c r="B1797" s="36">
        <v>1113</v>
      </c>
      <c r="C1797" s="36" t="s">
        <v>1988</v>
      </c>
      <c r="D1797" s="37">
        <v>44670</v>
      </c>
      <c r="E1797" s="36">
        <v>239301</v>
      </c>
      <c r="F1797" s="38" t="s">
        <v>1987</v>
      </c>
      <c r="G1797" s="48" t="s">
        <v>509</v>
      </c>
      <c r="H1797" s="41">
        <v>15170</v>
      </c>
    </row>
    <row r="1798" spans="1:8" s="5" customFormat="1" ht="20.25" x14ac:dyDescent="0.3">
      <c r="A1798" s="49"/>
      <c r="B1798" s="36"/>
      <c r="C1798" s="36"/>
      <c r="D1798" s="37"/>
      <c r="E1798" s="36"/>
      <c r="F1798" s="38"/>
      <c r="G1798" s="96" t="s">
        <v>1039</v>
      </c>
      <c r="H1798" s="97">
        <f>SUM(H1796:H1797)</f>
        <v>22295</v>
      </c>
    </row>
    <row r="1799" spans="1:8" s="5" customFormat="1" ht="20.25" x14ac:dyDescent="0.3">
      <c r="A1799" s="49">
        <v>1000056887</v>
      </c>
      <c r="B1799" s="36">
        <v>1151</v>
      </c>
      <c r="C1799" s="36" t="s">
        <v>1312</v>
      </c>
      <c r="D1799" s="37">
        <v>44757</v>
      </c>
      <c r="E1799" s="36">
        <v>239301</v>
      </c>
      <c r="F1799" s="38" t="s">
        <v>1987</v>
      </c>
      <c r="G1799" s="48" t="s">
        <v>509</v>
      </c>
      <c r="H1799" s="41">
        <v>8799.93</v>
      </c>
    </row>
    <row r="1800" spans="1:8" s="5" customFormat="1" ht="20.25" x14ac:dyDescent="0.3">
      <c r="A1800" s="35"/>
      <c r="B1800" s="36"/>
      <c r="C1800" s="36"/>
      <c r="D1800" s="37"/>
      <c r="E1800" s="36"/>
      <c r="F1800" s="38"/>
      <c r="G1800" s="96" t="s">
        <v>860</v>
      </c>
      <c r="H1800" s="97">
        <f>SUM(H1799)</f>
        <v>8799.93</v>
      </c>
    </row>
    <row r="1801" spans="1:8" s="5" customFormat="1" ht="20.25" x14ac:dyDescent="0.3">
      <c r="A1801" s="35"/>
      <c r="B1801" s="36"/>
      <c r="C1801" s="36"/>
      <c r="D1801" s="37"/>
      <c r="E1801" s="36"/>
      <c r="F1801" s="38"/>
      <c r="G1801" s="45" t="s">
        <v>1989</v>
      </c>
      <c r="H1801" s="43">
        <f>SUM(H1798,H1795,H1800)</f>
        <v>32494.93</v>
      </c>
    </row>
    <row r="1802" spans="1:8" s="5" customFormat="1" ht="20.25" x14ac:dyDescent="0.3">
      <c r="A1802" s="35">
        <v>1000053824</v>
      </c>
      <c r="B1802" s="36">
        <v>690</v>
      </c>
      <c r="C1802" s="36" t="s">
        <v>1990</v>
      </c>
      <c r="D1802" s="37">
        <v>44334</v>
      </c>
      <c r="E1802" s="36">
        <v>235501</v>
      </c>
      <c r="F1802" s="38">
        <v>131599583</v>
      </c>
      <c r="G1802" s="75" t="s">
        <v>510</v>
      </c>
      <c r="H1802" s="44">
        <v>49427.839999999997</v>
      </c>
    </row>
    <row r="1803" spans="1:8" s="5" customFormat="1" ht="20.25" x14ac:dyDescent="0.3">
      <c r="A1803" s="35"/>
      <c r="B1803" s="36"/>
      <c r="C1803" s="36"/>
      <c r="D1803" s="37"/>
      <c r="E1803" s="36"/>
      <c r="F1803" s="38"/>
      <c r="G1803" s="99" t="s">
        <v>1991</v>
      </c>
      <c r="H1803" s="98">
        <f>SUM(H1802:H1802)</f>
        <v>49427.839999999997</v>
      </c>
    </row>
    <row r="1804" spans="1:8" s="5" customFormat="1" ht="20.25" x14ac:dyDescent="0.3">
      <c r="A1804" s="35">
        <v>1000054085</v>
      </c>
      <c r="B1804" s="36">
        <v>716</v>
      </c>
      <c r="C1804" s="36" t="s">
        <v>1992</v>
      </c>
      <c r="D1804" s="37">
        <v>44368</v>
      </c>
      <c r="E1804" s="36">
        <v>239101</v>
      </c>
      <c r="F1804" s="38">
        <v>131599583</v>
      </c>
      <c r="G1804" s="75" t="s">
        <v>510</v>
      </c>
      <c r="H1804" s="44">
        <v>35766.39</v>
      </c>
    </row>
    <row r="1805" spans="1:8" s="5" customFormat="1" ht="20.25" x14ac:dyDescent="0.3">
      <c r="A1805" s="35"/>
      <c r="B1805" s="36"/>
      <c r="C1805" s="36"/>
      <c r="D1805" s="37"/>
      <c r="E1805" s="36"/>
      <c r="F1805" s="38"/>
      <c r="G1805" s="99">
        <v>44348</v>
      </c>
      <c r="H1805" s="98">
        <f>SUM(H1804)</f>
        <v>35766.39</v>
      </c>
    </row>
    <row r="1806" spans="1:8" s="5" customFormat="1" ht="20.25" x14ac:dyDescent="0.3">
      <c r="A1806" s="35">
        <v>1000054144</v>
      </c>
      <c r="B1806" s="36">
        <v>723</v>
      </c>
      <c r="C1806" s="36" t="s">
        <v>1993</v>
      </c>
      <c r="D1806" s="37">
        <v>44377</v>
      </c>
      <c r="E1806" s="36">
        <v>239201</v>
      </c>
      <c r="F1806" s="38">
        <v>131599583</v>
      </c>
      <c r="G1806" s="75" t="s">
        <v>510</v>
      </c>
      <c r="H1806" s="44">
        <v>61437.64</v>
      </c>
    </row>
    <row r="1807" spans="1:8" s="5" customFormat="1" ht="20.25" x14ac:dyDescent="0.3">
      <c r="A1807" s="35">
        <v>1000054238</v>
      </c>
      <c r="B1807" s="36">
        <v>734</v>
      </c>
      <c r="C1807" s="36" t="s">
        <v>1994</v>
      </c>
      <c r="D1807" s="37">
        <v>44389</v>
      </c>
      <c r="E1807" s="36">
        <v>239201</v>
      </c>
      <c r="F1807" s="38">
        <v>131599583</v>
      </c>
      <c r="G1807" s="75" t="s">
        <v>510</v>
      </c>
      <c r="H1807" s="44">
        <v>5165.5600000000004</v>
      </c>
    </row>
    <row r="1808" spans="1:8" s="5" customFormat="1" ht="20.25" x14ac:dyDescent="0.3">
      <c r="A1808" s="35">
        <v>1000054239</v>
      </c>
      <c r="B1808" s="36">
        <v>735</v>
      </c>
      <c r="C1808" s="36" t="s">
        <v>1995</v>
      </c>
      <c r="D1808" s="37">
        <v>44389</v>
      </c>
      <c r="E1808" s="36">
        <v>239101</v>
      </c>
      <c r="F1808" s="38">
        <v>131599583</v>
      </c>
      <c r="G1808" s="75" t="s">
        <v>510</v>
      </c>
      <c r="H1808" s="44">
        <v>53715.6</v>
      </c>
    </row>
    <row r="1809" spans="1:8" s="5" customFormat="1" ht="20.25" x14ac:dyDescent="0.3">
      <c r="A1809" s="35"/>
      <c r="B1809" s="36"/>
      <c r="C1809" s="36"/>
      <c r="D1809" s="37"/>
      <c r="E1809" s="36"/>
      <c r="F1809" s="38"/>
      <c r="G1809" s="99">
        <v>44378</v>
      </c>
      <c r="H1809" s="98">
        <f>SUM(H1806:H1808)</f>
        <v>120318.79999999999</v>
      </c>
    </row>
    <row r="1810" spans="1:8" s="5" customFormat="1" ht="20.25" x14ac:dyDescent="0.3">
      <c r="A1810" s="35">
        <v>1000054534</v>
      </c>
      <c r="B1810" s="36">
        <v>756</v>
      </c>
      <c r="C1810" s="36" t="s">
        <v>1996</v>
      </c>
      <c r="D1810" s="37">
        <v>44431</v>
      </c>
      <c r="E1810" s="36">
        <v>239101</v>
      </c>
      <c r="F1810" s="38">
        <v>131599583</v>
      </c>
      <c r="G1810" s="75" t="s">
        <v>510</v>
      </c>
      <c r="H1810" s="44">
        <v>127429.27</v>
      </c>
    </row>
    <row r="1811" spans="1:8" s="5" customFormat="1" ht="20.25" x14ac:dyDescent="0.3">
      <c r="A1811" s="35">
        <v>1000054575</v>
      </c>
      <c r="B1811" s="36">
        <v>758</v>
      </c>
      <c r="C1811" s="36" t="s">
        <v>1997</v>
      </c>
      <c r="D1811" s="37">
        <v>44431</v>
      </c>
      <c r="E1811" s="36">
        <v>235501</v>
      </c>
      <c r="F1811" s="38">
        <v>131599583</v>
      </c>
      <c r="G1811" s="75" t="s">
        <v>510</v>
      </c>
      <c r="H1811" s="44">
        <v>5664</v>
      </c>
    </row>
    <row r="1812" spans="1:8" s="5" customFormat="1" ht="20.25" x14ac:dyDescent="0.3">
      <c r="A1812" s="35">
        <v>1000054449</v>
      </c>
      <c r="B1812" s="36">
        <v>750</v>
      </c>
      <c r="C1812" s="36" t="s">
        <v>1998</v>
      </c>
      <c r="D1812" s="37">
        <v>44417</v>
      </c>
      <c r="E1812" s="36">
        <v>239201</v>
      </c>
      <c r="F1812" s="38">
        <v>131599583</v>
      </c>
      <c r="G1812" s="75" t="s">
        <v>510</v>
      </c>
      <c r="H1812" s="44">
        <v>119199.91</v>
      </c>
    </row>
    <row r="1813" spans="1:8" s="5" customFormat="1" ht="20.25" x14ac:dyDescent="0.3">
      <c r="A1813" s="35">
        <v>1000054682</v>
      </c>
      <c r="B1813" s="36">
        <v>765</v>
      </c>
      <c r="C1813" s="36" t="s">
        <v>1999</v>
      </c>
      <c r="D1813" s="37">
        <v>44441</v>
      </c>
      <c r="E1813" s="36">
        <v>239101</v>
      </c>
      <c r="F1813" s="38">
        <v>131599583</v>
      </c>
      <c r="G1813" s="75" t="s">
        <v>510</v>
      </c>
      <c r="H1813" s="44">
        <v>82231.23</v>
      </c>
    </row>
    <row r="1814" spans="1:8" s="5" customFormat="1" ht="20.25" x14ac:dyDescent="0.3">
      <c r="A1814" s="35">
        <v>1000054401</v>
      </c>
      <c r="B1814" s="36">
        <v>748</v>
      </c>
      <c r="C1814" s="36" t="s">
        <v>2000</v>
      </c>
      <c r="D1814" s="37">
        <v>44411</v>
      </c>
      <c r="E1814" s="36">
        <v>261101</v>
      </c>
      <c r="F1814" s="38" t="s">
        <v>2001</v>
      </c>
      <c r="G1814" s="75" t="s">
        <v>510</v>
      </c>
      <c r="H1814" s="44">
        <v>14592.01</v>
      </c>
    </row>
    <row r="1815" spans="1:8" s="5" customFormat="1" ht="20.25" x14ac:dyDescent="0.3">
      <c r="A1815" s="35"/>
      <c r="B1815" s="36"/>
      <c r="C1815" s="36"/>
      <c r="D1815" s="37"/>
      <c r="E1815" s="36"/>
      <c r="F1815" s="38"/>
      <c r="G1815" s="99">
        <v>44440</v>
      </c>
      <c r="H1815" s="98">
        <f>SUM(H1810:H1814)</f>
        <v>349116.42000000004</v>
      </c>
    </row>
    <row r="1816" spans="1:8" s="5" customFormat="1" ht="20.25" x14ac:dyDescent="0.3">
      <c r="A1816" s="35">
        <v>1000055030</v>
      </c>
      <c r="B1816" s="36">
        <v>786</v>
      </c>
      <c r="C1816" s="36" t="s">
        <v>2002</v>
      </c>
      <c r="D1816" s="37">
        <v>44480</v>
      </c>
      <c r="E1816" s="36">
        <v>233101</v>
      </c>
      <c r="F1816" s="38" t="s">
        <v>2001</v>
      </c>
      <c r="G1816" s="75" t="s">
        <v>510</v>
      </c>
      <c r="H1816" s="44">
        <v>130626.63</v>
      </c>
    </row>
    <row r="1817" spans="1:8" s="5" customFormat="1" ht="20.25" x14ac:dyDescent="0.3">
      <c r="A1817" s="35">
        <v>1000054998</v>
      </c>
      <c r="B1817" s="36">
        <v>785</v>
      </c>
      <c r="C1817" s="36" t="s">
        <v>2003</v>
      </c>
      <c r="D1817" s="37">
        <v>44480</v>
      </c>
      <c r="E1817" s="36">
        <v>239201</v>
      </c>
      <c r="F1817" s="38" t="s">
        <v>2001</v>
      </c>
      <c r="G1817" s="75" t="s">
        <v>510</v>
      </c>
      <c r="H1817" s="44">
        <v>11890.98</v>
      </c>
    </row>
    <row r="1818" spans="1:8" s="5" customFormat="1" ht="20.25" x14ac:dyDescent="0.3">
      <c r="A1818" s="35">
        <v>1000054945</v>
      </c>
      <c r="B1818" s="36">
        <v>791</v>
      </c>
      <c r="C1818" s="36" t="s">
        <v>1678</v>
      </c>
      <c r="D1818" s="37">
        <v>44472</v>
      </c>
      <c r="E1818" s="36">
        <v>239101</v>
      </c>
      <c r="F1818" s="38" t="s">
        <v>2001</v>
      </c>
      <c r="G1818" s="75" t="s">
        <v>510</v>
      </c>
      <c r="H1818" s="44">
        <v>17119.439999999999</v>
      </c>
    </row>
    <row r="1819" spans="1:8" s="5" customFormat="1" ht="20.25" x14ac:dyDescent="0.3">
      <c r="A1819" s="35">
        <v>1000055174</v>
      </c>
      <c r="B1819" s="36">
        <v>790</v>
      </c>
      <c r="C1819" s="36" t="s">
        <v>2004</v>
      </c>
      <c r="D1819" s="37">
        <v>44483</v>
      </c>
      <c r="E1819" s="36">
        <v>233101</v>
      </c>
      <c r="F1819" s="38" t="s">
        <v>2001</v>
      </c>
      <c r="G1819" s="75" t="s">
        <v>510</v>
      </c>
      <c r="H1819" s="44">
        <v>68477.759999999995</v>
      </c>
    </row>
    <row r="1820" spans="1:8" s="5" customFormat="1" ht="20.25" x14ac:dyDescent="0.3">
      <c r="A1820" s="35"/>
      <c r="B1820" s="36"/>
      <c r="C1820" s="36"/>
      <c r="D1820" s="37"/>
      <c r="E1820" s="36"/>
      <c r="F1820" s="38"/>
      <c r="G1820" s="99">
        <v>44470</v>
      </c>
      <c r="H1820" s="98">
        <f>SUM(H1816:H1819)</f>
        <v>228114.81</v>
      </c>
    </row>
    <row r="1821" spans="1:8" s="5" customFormat="1" ht="20.25" x14ac:dyDescent="0.3">
      <c r="A1821" s="35">
        <v>1000055175</v>
      </c>
      <c r="B1821" s="36">
        <v>799</v>
      </c>
      <c r="C1821" s="36" t="s">
        <v>2005</v>
      </c>
      <c r="D1821" s="37">
        <v>44497</v>
      </c>
      <c r="E1821" s="36">
        <v>233101</v>
      </c>
      <c r="F1821" s="38" t="s">
        <v>2001</v>
      </c>
      <c r="G1821" s="75" t="s">
        <v>510</v>
      </c>
      <c r="H1821" s="44">
        <v>37073.78</v>
      </c>
    </row>
    <row r="1822" spans="1:8" s="5" customFormat="1" ht="20.25" x14ac:dyDescent="0.3">
      <c r="A1822" s="35"/>
      <c r="B1822" s="36"/>
      <c r="C1822" s="36"/>
      <c r="D1822" s="37"/>
      <c r="E1822" s="36"/>
      <c r="F1822" s="38"/>
      <c r="G1822" s="99">
        <v>44501</v>
      </c>
      <c r="H1822" s="98">
        <f>SUM(H1821)</f>
        <v>37073.78</v>
      </c>
    </row>
    <row r="1823" spans="1:8" s="5" customFormat="1" ht="20.25" x14ac:dyDescent="0.3">
      <c r="A1823" s="56">
        <v>1000056617</v>
      </c>
      <c r="B1823" s="36">
        <v>904</v>
      </c>
      <c r="C1823" s="36" t="s">
        <v>2006</v>
      </c>
      <c r="D1823" s="37">
        <v>44691</v>
      </c>
      <c r="E1823" s="36">
        <v>233101</v>
      </c>
      <c r="F1823" s="38" t="s">
        <v>2001</v>
      </c>
      <c r="G1823" s="75" t="s">
        <v>510</v>
      </c>
      <c r="H1823" s="44">
        <v>161711.09</v>
      </c>
    </row>
    <row r="1824" spans="1:8" s="8" customFormat="1" ht="20.25" x14ac:dyDescent="0.3">
      <c r="A1824" s="35"/>
      <c r="B1824" s="36"/>
      <c r="C1824" s="36"/>
      <c r="D1824" s="37"/>
      <c r="E1824" s="36"/>
      <c r="F1824" s="38"/>
      <c r="G1824" s="99">
        <v>44621</v>
      </c>
      <c r="H1824" s="98">
        <f>SUM(H1823)</f>
        <v>161711.09</v>
      </c>
    </row>
    <row r="1825" spans="1:8" s="5" customFormat="1" ht="20.25" x14ac:dyDescent="0.3">
      <c r="A1825" s="35">
        <v>1000056816</v>
      </c>
      <c r="B1825" s="36">
        <v>917</v>
      </c>
      <c r="C1825" s="36" t="s">
        <v>2007</v>
      </c>
      <c r="D1825" s="37">
        <v>44739</v>
      </c>
      <c r="E1825" s="36">
        <v>233101</v>
      </c>
      <c r="F1825" s="38" t="s">
        <v>2001</v>
      </c>
      <c r="G1825" s="75" t="s">
        <v>510</v>
      </c>
      <c r="H1825" s="44">
        <v>13506.34</v>
      </c>
    </row>
    <row r="1826" spans="1:8" s="5" customFormat="1" ht="20.25" x14ac:dyDescent="0.3">
      <c r="A1826" s="35"/>
      <c r="B1826" s="36"/>
      <c r="C1826" s="36"/>
      <c r="D1826" s="37"/>
      <c r="E1826" s="36"/>
      <c r="F1826" s="38"/>
      <c r="G1826" s="99">
        <v>44713</v>
      </c>
      <c r="H1826" s="98">
        <f>SUM(H1825)</f>
        <v>13506.34</v>
      </c>
    </row>
    <row r="1827" spans="1:8" s="8" customFormat="1" ht="20.25" x14ac:dyDescent="0.3">
      <c r="A1827" s="35">
        <v>1000057095</v>
      </c>
      <c r="B1827" s="36">
        <v>938</v>
      </c>
      <c r="C1827" s="36" t="s">
        <v>2008</v>
      </c>
      <c r="D1827" s="37">
        <v>44757</v>
      </c>
      <c r="E1827" s="36">
        <v>233101</v>
      </c>
      <c r="F1827" s="38" t="s">
        <v>2001</v>
      </c>
      <c r="G1827" s="75" t="s">
        <v>510</v>
      </c>
      <c r="H1827" s="44">
        <v>34387.06</v>
      </c>
    </row>
    <row r="1828" spans="1:8" s="5" customFormat="1" ht="20.25" x14ac:dyDescent="0.3">
      <c r="A1828" s="35"/>
      <c r="B1828" s="36"/>
      <c r="C1828" s="36"/>
      <c r="D1828" s="37"/>
      <c r="E1828" s="36"/>
      <c r="F1828" s="38"/>
      <c r="G1828" s="99">
        <v>44743</v>
      </c>
      <c r="H1828" s="98">
        <f>SUM(H1827)</f>
        <v>34387.06</v>
      </c>
    </row>
    <row r="1829" spans="1:8" s="5" customFormat="1" ht="20.25" x14ac:dyDescent="0.3">
      <c r="A1829" s="35">
        <v>1000057379</v>
      </c>
      <c r="B1829" s="36">
        <v>957</v>
      </c>
      <c r="C1829" s="36" t="s">
        <v>2009</v>
      </c>
      <c r="D1829" s="37">
        <v>44803</v>
      </c>
      <c r="E1829" s="36">
        <v>233101</v>
      </c>
      <c r="F1829" s="38" t="s">
        <v>2001</v>
      </c>
      <c r="G1829" s="75" t="s">
        <v>510</v>
      </c>
      <c r="H1829" s="44">
        <v>132907.32</v>
      </c>
    </row>
    <row r="1830" spans="1:8" s="5" customFormat="1" ht="20.25" x14ac:dyDescent="0.3">
      <c r="A1830" s="35"/>
      <c r="B1830" s="36"/>
      <c r="C1830" s="36"/>
      <c r="D1830" s="37"/>
      <c r="E1830" s="36"/>
      <c r="F1830" s="38"/>
      <c r="G1830" s="99">
        <v>44805</v>
      </c>
      <c r="H1830" s="98">
        <f>SUM(H1829)</f>
        <v>132907.32</v>
      </c>
    </row>
    <row r="1831" spans="1:8" s="5" customFormat="1" ht="20.25" x14ac:dyDescent="0.3">
      <c r="A1831" s="35"/>
      <c r="B1831" s="36"/>
      <c r="C1831" s="36"/>
      <c r="D1831" s="37"/>
      <c r="E1831" s="36"/>
      <c r="F1831" s="38"/>
      <c r="G1831" s="76" t="s">
        <v>2010</v>
      </c>
      <c r="H1831" s="43">
        <f>SUM(H1830,H1828,H1826,H1824,H1822,H1820,H1815,H1809,H1805,H1803)</f>
        <v>1162329.8499999999</v>
      </c>
    </row>
    <row r="1832" spans="1:8" s="5" customFormat="1" ht="20.25" x14ac:dyDescent="0.3">
      <c r="A1832" s="35">
        <v>1000054219</v>
      </c>
      <c r="B1832" s="36">
        <v>841</v>
      </c>
      <c r="C1832" s="36" t="s">
        <v>2011</v>
      </c>
      <c r="D1832" s="37">
        <v>44385</v>
      </c>
      <c r="E1832" s="36">
        <v>234101</v>
      </c>
      <c r="F1832" s="38" t="s">
        <v>2012</v>
      </c>
      <c r="G1832" s="75" t="s">
        <v>522</v>
      </c>
      <c r="H1832" s="44">
        <v>76177</v>
      </c>
    </row>
    <row r="1833" spans="1:8" s="5" customFormat="1" ht="20.25" x14ac:dyDescent="0.3">
      <c r="A1833" s="35"/>
      <c r="B1833" s="36"/>
      <c r="C1833" s="36"/>
      <c r="D1833" s="37"/>
      <c r="E1833" s="36"/>
      <c r="F1833" s="38"/>
      <c r="G1833" s="101" t="s">
        <v>925</v>
      </c>
      <c r="H1833" s="98">
        <f>SUM(H1832:H1832)</f>
        <v>76177</v>
      </c>
    </row>
    <row r="1834" spans="1:8" s="5" customFormat="1" ht="20.25" x14ac:dyDescent="0.3">
      <c r="A1834" s="35">
        <v>1000055239</v>
      </c>
      <c r="B1834" s="36">
        <v>1103</v>
      </c>
      <c r="C1834" s="36" t="s">
        <v>1025</v>
      </c>
      <c r="D1834" s="37">
        <v>44509</v>
      </c>
      <c r="E1834" s="36">
        <v>234101</v>
      </c>
      <c r="F1834" s="38" t="s">
        <v>2012</v>
      </c>
      <c r="G1834" s="77" t="s">
        <v>522</v>
      </c>
      <c r="H1834" s="44">
        <v>98416</v>
      </c>
    </row>
    <row r="1835" spans="1:8" s="5" customFormat="1" ht="20.25" x14ac:dyDescent="0.3">
      <c r="A1835" s="35">
        <v>1000055353</v>
      </c>
      <c r="B1835" s="36">
        <v>1151</v>
      </c>
      <c r="C1835" s="36" t="s">
        <v>2013</v>
      </c>
      <c r="D1835" s="37">
        <v>44518</v>
      </c>
      <c r="E1835" s="36">
        <v>234101</v>
      </c>
      <c r="F1835" s="38" t="s">
        <v>2012</v>
      </c>
      <c r="G1835" s="77" t="s">
        <v>522</v>
      </c>
      <c r="H1835" s="44">
        <v>70200</v>
      </c>
    </row>
    <row r="1836" spans="1:8" s="5" customFormat="1" ht="20.25" x14ac:dyDescent="0.3">
      <c r="A1836" s="35"/>
      <c r="B1836" s="36"/>
      <c r="C1836" s="36"/>
      <c r="D1836" s="37"/>
      <c r="E1836" s="36"/>
      <c r="F1836" s="38"/>
      <c r="G1836" s="101" t="s">
        <v>931</v>
      </c>
      <c r="H1836" s="98">
        <f>SUM(H1834:H1835)</f>
        <v>168616</v>
      </c>
    </row>
    <row r="1837" spans="1:8" s="5" customFormat="1" ht="20.25" x14ac:dyDescent="0.3">
      <c r="A1837" s="35"/>
      <c r="B1837" s="36"/>
      <c r="C1837" s="36"/>
      <c r="D1837" s="37"/>
      <c r="E1837" s="36"/>
      <c r="F1837" s="38"/>
      <c r="G1837" s="78" t="s">
        <v>2014</v>
      </c>
      <c r="H1837" s="43">
        <f>SUM(H1836,H1833)</f>
        <v>244793</v>
      </c>
    </row>
    <row r="1838" spans="1:8" s="5" customFormat="1" ht="20.25" x14ac:dyDescent="0.3">
      <c r="A1838" s="35">
        <v>1000055474</v>
      </c>
      <c r="B1838" s="36">
        <v>15</v>
      </c>
      <c r="C1838" s="36" t="s">
        <v>889</v>
      </c>
      <c r="D1838" s="37">
        <v>44536</v>
      </c>
      <c r="E1838" s="36">
        <v>234101</v>
      </c>
      <c r="F1838" s="38" t="s">
        <v>1987</v>
      </c>
      <c r="G1838" s="77" t="s">
        <v>526</v>
      </c>
      <c r="H1838" s="44">
        <v>80000</v>
      </c>
    </row>
    <row r="1839" spans="1:8" s="5" customFormat="1" ht="20.25" x14ac:dyDescent="0.3">
      <c r="A1839" s="35">
        <v>1000055589</v>
      </c>
      <c r="B1839" s="36">
        <v>23</v>
      </c>
      <c r="C1839" s="36" t="s">
        <v>1322</v>
      </c>
      <c r="D1839" s="37">
        <v>44546</v>
      </c>
      <c r="E1839" s="36">
        <v>234101</v>
      </c>
      <c r="F1839" s="38" t="s">
        <v>1987</v>
      </c>
      <c r="G1839" s="77" t="s">
        <v>526</v>
      </c>
      <c r="H1839" s="44">
        <v>118800</v>
      </c>
    </row>
    <row r="1840" spans="1:8" s="5" customFormat="1" ht="20.25" x14ac:dyDescent="0.3">
      <c r="A1840" s="35"/>
      <c r="B1840" s="36"/>
      <c r="C1840" s="36"/>
      <c r="D1840" s="37"/>
      <c r="E1840" s="36"/>
      <c r="F1840" s="38"/>
      <c r="G1840" s="101" t="s">
        <v>996</v>
      </c>
      <c r="H1840" s="98">
        <f>SUM(H1838:H1839)</f>
        <v>198800</v>
      </c>
    </row>
    <row r="1841" spans="1:8" s="5" customFormat="1" ht="20.25" x14ac:dyDescent="0.3">
      <c r="A1841" s="35">
        <v>1000055670</v>
      </c>
      <c r="B1841" s="36">
        <v>24</v>
      </c>
      <c r="C1841" s="36" t="s">
        <v>1328</v>
      </c>
      <c r="D1841" s="37">
        <v>44552</v>
      </c>
      <c r="E1841" s="36">
        <v>234101</v>
      </c>
      <c r="F1841" s="38" t="s">
        <v>1987</v>
      </c>
      <c r="G1841" s="77" t="s">
        <v>526</v>
      </c>
      <c r="H1841" s="44">
        <v>46200</v>
      </c>
    </row>
    <row r="1842" spans="1:8" s="5" customFormat="1" ht="20.25" x14ac:dyDescent="0.3">
      <c r="A1842" s="35"/>
      <c r="B1842" s="36"/>
      <c r="C1842" s="36"/>
      <c r="D1842" s="37"/>
      <c r="E1842" s="36"/>
      <c r="F1842" s="38"/>
      <c r="G1842" s="101" t="s">
        <v>938</v>
      </c>
      <c r="H1842" s="98">
        <f>SUM(H1841:H1841)</f>
        <v>46200</v>
      </c>
    </row>
    <row r="1843" spans="1:8" s="5" customFormat="1" ht="20.25" x14ac:dyDescent="0.3">
      <c r="A1843" s="35">
        <v>1000055636</v>
      </c>
      <c r="B1843" s="36">
        <v>22</v>
      </c>
      <c r="C1843" s="36" t="s">
        <v>1325</v>
      </c>
      <c r="D1843" s="37">
        <v>44546</v>
      </c>
      <c r="E1843" s="36">
        <v>234101</v>
      </c>
      <c r="F1843" s="38" t="s">
        <v>1987</v>
      </c>
      <c r="G1843" s="77" t="s">
        <v>526</v>
      </c>
      <c r="H1843" s="44">
        <v>118800</v>
      </c>
    </row>
    <row r="1844" spans="1:8" s="5" customFormat="1" ht="20.25" x14ac:dyDescent="0.3">
      <c r="A1844" s="35"/>
      <c r="B1844" s="36"/>
      <c r="C1844" s="36"/>
      <c r="D1844" s="37"/>
      <c r="E1844" s="36"/>
      <c r="F1844" s="38"/>
      <c r="G1844" s="101" t="s">
        <v>916</v>
      </c>
      <c r="H1844" s="98">
        <f>SUM(H1843)</f>
        <v>118800</v>
      </c>
    </row>
    <row r="1845" spans="1:8" s="5" customFormat="1" ht="20.25" x14ac:dyDescent="0.3">
      <c r="A1845" s="35">
        <v>1000055850</v>
      </c>
      <c r="B1845" s="36">
        <v>28</v>
      </c>
      <c r="C1845" s="36" t="s">
        <v>891</v>
      </c>
      <c r="D1845" s="37">
        <v>44587</v>
      </c>
      <c r="E1845" s="36">
        <v>234101</v>
      </c>
      <c r="F1845" s="38" t="s">
        <v>1987</v>
      </c>
      <c r="G1845" s="77" t="s">
        <v>526</v>
      </c>
      <c r="H1845" s="44">
        <v>118800</v>
      </c>
    </row>
    <row r="1846" spans="1:8" s="5" customFormat="1" ht="20.25" x14ac:dyDescent="0.3">
      <c r="A1846" s="35"/>
      <c r="B1846" s="36"/>
      <c r="C1846" s="36"/>
      <c r="D1846" s="37"/>
      <c r="E1846" s="36"/>
      <c r="F1846" s="38"/>
      <c r="G1846" s="101" t="s">
        <v>872</v>
      </c>
      <c r="H1846" s="98">
        <f>SUM(H1845)</f>
        <v>118800</v>
      </c>
    </row>
    <row r="1847" spans="1:8" s="5" customFormat="1" ht="20.25" x14ac:dyDescent="0.3">
      <c r="A1847" s="35"/>
      <c r="B1847" s="36"/>
      <c r="C1847" s="36"/>
      <c r="D1847" s="37"/>
      <c r="E1847" s="36"/>
      <c r="F1847" s="38"/>
      <c r="G1847" s="78" t="s">
        <v>2015</v>
      </c>
      <c r="H1847" s="43">
        <f>SUM(H1846,H1844,H1842,H1840)</f>
        <v>482600</v>
      </c>
    </row>
    <row r="1848" spans="1:8" s="5" customFormat="1" ht="40.5" x14ac:dyDescent="0.3">
      <c r="A1848" s="35" t="s">
        <v>21</v>
      </c>
      <c r="B1848" s="36">
        <v>217</v>
      </c>
      <c r="C1848" s="36" t="s">
        <v>1134</v>
      </c>
      <c r="D1848" s="37">
        <v>44442</v>
      </c>
      <c r="E1848" s="36">
        <v>228706</v>
      </c>
      <c r="F1848" s="38" t="s">
        <v>2016</v>
      </c>
      <c r="G1848" s="77" t="s">
        <v>529</v>
      </c>
      <c r="H1848" s="44">
        <v>2360</v>
      </c>
    </row>
    <row r="1849" spans="1:8" s="5" customFormat="1" ht="40.5" x14ac:dyDescent="0.3">
      <c r="A1849" s="35" t="s">
        <v>21</v>
      </c>
      <c r="B1849" s="36">
        <v>225</v>
      </c>
      <c r="C1849" s="36" t="s">
        <v>2017</v>
      </c>
      <c r="D1849" s="37">
        <v>44543</v>
      </c>
      <c r="E1849" s="36">
        <v>228706</v>
      </c>
      <c r="F1849" s="38" t="s">
        <v>2016</v>
      </c>
      <c r="G1849" s="77" t="s">
        <v>529</v>
      </c>
      <c r="H1849" s="44">
        <v>1180</v>
      </c>
    </row>
    <row r="1850" spans="1:8" s="5" customFormat="1" ht="20.25" x14ac:dyDescent="0.3">
      <c r="A1850" s="35"/>
      <c r="B1850" s="36"/>
      <c r="C1850" s="36"/>
      <c r="D1850" s="37"/>
      <c r="E1850" s="36"/>
      <c r="F1850" s="38"/>
      <c r="G1850" s="101" t="s">
        <v>916</v>
      </c>
      <c r="H1850" s="98">
        <f>SUM(H1848:H1849)</f>
        <v>3540</v>
      </c>
    </row>
    <row r="1851" spans="1:8" s="5" customFormat="1" ht="20.25" x14ac:dyDescent="0.3">
      <c r="A1851" s="35"/>
      <c r="B1851" s="36"/>
      <c r="C1851" s="36"/>
      <c r="D1851" s="37"/>
      <c r="E1851" s="36"/>
      <c r="F1851" s="38"/>
      <c r="G1851" s="78" t="s">
        <v>2018</v>
      </c>
      <c r="H1851" s="43">
        <f>SUM(H1850)</f>
        <v>3540</v>
      </c>
    </row>
    <row r="1852" spans="1:8" s="5" customFormat="1" ht="20.25" x14ac:dyDescent="0.3">
      <c r="A1852" s="35">
        <v>1000054942</v>
      </c>
      <c r="B1852" s="36">
        <v>3193</v>
      </c>
      <c r="C1852" s="50" t="s">
        <v>1104</v>
      </c>
      <c r="D1852" s="37">
        <v>44476</v>
      </c>
      <c r="E1852" s="36">
        <v>239301</v>
      </c>
      <c r="F1852" s="38" t="s">
        <v>2019</v>
      </c>
      <c r="G1852" s="75" t="s">
        <v>531</v>
      </c>
      <c r="H1852" s="44">
        <v>106368.74</v>
      </c>
    </row>
    <row r="1853" spans="1:8" s="5" customFormat="1" ht="20.25" x14ac:dyDescent="0.3">
      <c r="A1853" s="35"/>
      <c r="B1853" s="36"/>
      <c r="C1853" s="50"/>
      <c r="D1853" s="37"/>
      <c r="E1853" s="36"/>
      <c r="F1853" s="38"/>
      <c r="G1853" s="101" t="s">
        <v>928</v>
      </c>
      <c r="H1853" s="102">
        <f>SUM(H1852)</f>
        <v>106368.74</v>
      </c>
    </row>
    <row r="1854" spans="1:8" s="5" customFormat="1" ht="20.25" x14ac:dyDescent="0.3">
      <c r="A1854" s="35">
        <v>1000055179</v>
      </c>
      <c r="B1854" s="36">
        <v>3234</v>
      </c>
      <c r="C1854" s="50" t="s">
        <v>1107</v>
      </c>
      <c r="D1854" s="37">
        <v>44498</v>
      </c>
      <c r="E1854" s="36">
        <v>239301</v>
      </c>
      <c r="F1854" s="38" t="s">
        <v>2019</v>
      </c>
      <c r="G1854" s="79" t="s">
        <v>531</v>
      </c>
      <c r="H1854" s="80">
        <v>102786.6</v>
      </c>
    </row>
    <row r="1855" spans="1:8" s="5" customFormat="1" ht="20.25" x14ac:dyDescent="0.3">
      <c r="A1855" s="35"/>
      <c r="B1855" s="36">
        <v>3270</v>
      </c>
      <c r="C1855" s="50" t="s">
        <v>1009</v>
      </c>
      <c r="D1855" s="37">
        <v>44524</v>
      </c>
      <c r="E1855" s="36">
        <v>239301</v>
      </c>
      <c r="F1855" s="38" t="s">
        <v>2019</v>
      </c>
      <c r="G1855" s="79" t="s">
        <v>531</v>
      </c>
      <c r="H1855" s="80">
        <v>65201</v>
      </c>
    </row>
    <row r="1856" spans="1:8" s="5" customFormat="1" ht="20.25" x14ac:dyDescent="0.3">
      <c r="A1856" s="35"/>
      <c r="B1856" s="36"/>
      <c r="C1856" s="36"/>
      <c r="D1856" s="37"/>
      <c r="E1856" s="36"/>
      <c r="F1856" s="38"/>
      <c r="G1856" s="101" t="s">
        <v>931</v>
      </c>
      <c r="H1856" s="102">
        <f>SUM(H1854:H1855)</f>
        <v>167987.6</v>
      </c>
    </row>
    <row r="1857" spans="1:8" s="5" customFormat="1" ht="20.25" x14ac:dyDescent="0.3">
      <c r="A1857" s="35">
        <v>1000055105</v>
      </c>
      <c r="B1857" s="36">
        <v>3224</v>
      </c>
      <c r="C1857" s="36" t="s">
        <v>1106</v>
      </c>
      <c r="D1857" s="37">
        <v>44489</v>
      </c>
      <c r="E1857" s="36">
        <v>239301</v>
      </c>
      <c r="F1857" s="38" t="s">
        <v>2019</v>
      </c>
      <c r="G1857" s="79" t="s">
        <v>531</v>
      </c>
      <c r="H1857" s="80">
        <v>90083</v>
      </c>
    </row>
    <row r="1858" spans="1:8" s="5" customFormat="1" ht="20.25" x14ac:dyDescent="0.3">
      <c r="A1858" s="35">
        <v>1000056295</v>
      </c>
      <c r="B1858" s="36">
        <v>3444</v>
      </c>
      <c r="C1858" s="36" t="s">
        <v>1117</v>
      </c>
      <c r="D1858" s="37">
        <v>44645</v>
      </c>
      <c r="E1858" s="36">
        <v>239301</v>
      </c>
      <c r="F1858" s="38" t="s">
        <v>2019</v>
      </c>
      <c r="G1858" s="79" t="s">
        <v>531</v>
      </c>
      <c r="H1858" s="80">
        <v>8020</v>
      </c>
    </row>
    <row r="1859" spans="1:8" s="5" customFormat="1" ht="20.25" x14ac:dyDescent="0.3">
      <c r="A1859" s="35"/>
      <c r="B1859" s="36"/>
      <c r="C1859" s="36"/>
      <c r="D1859" s="37"/>
      <c r="E1859" s="36"/>
      <c r="F1859" s="38"/>
      <c r="G1859" s="101" t="s">
        <v>940</v>
      </c>
      <c r="H1859" s="102">
        <f>SUM(H1857:H1858)</f>
        <v>98103</v>
      </c>
    </row>
    <row r="1860" spans="1:8" s="5" customFormat="1" ht="20.25" x14ac:dyDescent="0.3">
      <c r="A1860" s="35">
        <v>1000057167</v>
      </c>
      <c r="B1860" s="36">
        <v>3684</v>
      </c>
      <c r="C1860" s="36" t="s">
        <v>2020</v>
      </c>
      <c r="D1860" s="37">
        <v>44771</v>
      </c>
      <c r="E1860" s="36">
        <v>239301</v>
      </c>
      <c r="F1860" s="38" t="s">
        <v>2019</v>
      </c>
      <c r="G1860" s="79" t="s">
        <v>531</v>
      </c>
      <c r="H1860" s="80">
        <v>81326.600000000006</v>
      </c>
    </row>
    <row r="1861" spans="1:8" s="5" customFormat="1" ht="20.25" x14ac:dyDescent="0.3">
      <c r="A1861" s="35"/>
      <c r="B1861" s="36"/>
      <c r="C1861" s="36"/>
      <c r="D1861" s="37"/>
      <c r="E1861" s="36"/>
      <c r="F1861" s="38"/>
      <c r="G1861" s="101" t="s">
        <v>872</v>
      </c>
      <c r="H1861" s="102">
        <f>SUM(H1860)</f>
        <v>81326.600000000006</v>
      </c>
    </row>
    <row r="1862" spans="1:8" s="5" customFormat="1" ht="20.25" x14ac:dyDescent="0.3">
      <c r="A1862" s="35"/>
      <c r="B1862" s="36"/>
      <c r="C1862" s="36"/>
      <c r="D1862" s="37"/>
      <c r="E1862" s="36"/>
      <c r="F1862" s="38"/>
      <c r="G1862" s="45" t="s">
        <v>2021</v>
      </c>
      <c r="H1862" s="81">
        <f>SUM(H1861,H1859,H1856,H1853)</f>
        <v>453785.94</v>
      </c>
    </row>
    <row r="1863" spans="1:8" s="5" customFormat="1" ht="20.25" x14ac:dyDescent="0.3">
      <c r="A1863" s="35">
        <v>1000053998</v>
      </c>
      <c r="B1863" s="36">
        <v>74</v>
      </c>
      <c r="C1863" s="36" t="s">
        <v>1336</v>
      </c>
      <c r="D1863" s="37">
        <v>44361</v>
      </c>
      <c r="E1863" s="36">
        <v>237202</v>
      </c>
      <c r="F1863" s="38" t="s">
        <v>2022</v>
      </c>
      <c r="G1863" s="39" t="s">
        <v>535</v>
      </c>
      <c r="H1863" s="41">
        <v>58500</v>
      </c>
    </row>
    <row r="1864" spans="1:8" s="5" customFormat="1" ht="20.25" x14ac:dyDescent="0.3">
      <c r="A1864" s="35"/>
      <c r="B1864" s="36"/>
      <c r="C1864" s="36"/>
      <c r="D1864" s="37"/>
      <c r="E1864" s="36"/>
      <c r="F1864" s="38"/>
      <c r="G1864" s="96" t="s">
        <v>990</v>
      </c>
      <c r="H1864" s="97">
        <f>SUM(H1863:H1863)</f>
        <v>58500</v>
      </c>
    </row>
    <row r="1865" spans="1:8" s="5" customFormat="1" ht="20.25" x14ac:dyDescent="0.3">
      <c r="A1865" s="35">
        <v>1000054414</v>
      </c>
      <c r="B1865" s="36">
        <v>110</v>
      </c>
      <c r="C1865" s="36" t="s">
        <v>2023</v>
      </c>
      <c r="D1865" s="37">
        <v>44412</v>
      </c>
      <c r="E1865" s="36">
        <v>234101</v>
      </c>
      <c r="F1865" s="38" t="s">
        <v>2022</v>
      </c>
      <c r="G1865" s="39" t="s">
        <v>535</v>
      </c>
      <c r="H1865" s="41">
        <v>92850</v>
      </c>
    </row>
    <row r="1866" spans="1:8" s="5" customFormat="1" ht="20.25" x14ac:dyDescent="0.3">
      <c r="A1866" s="35">
        <v>1000054497</v>
      </c>
      <c r="B1866" s="36">
        <v>119</v>
      </c>
      <c r="C1866" s="36" t="s">
        <v>2024</v>
      </c>
      <c r="D1866" s="37">
        <v>44420</v>
      </c>
      <c r="E1866" s="36">
        <v>234101</v>
      </c>
      <c r="F1866" s="38" t="s">
        <v>2022</v>
      </c>
      <c r="G1866" s="39" t="s">
        <v>535</v>
      </c>
      <c r="H1866" s="41">
        <v>125950</v>
      </c>
    </row>
    <row r="1867" spans="1:8" s="5" customFormat="1" ht="20.25" x14ac:dyDescent="0.3">
      <c r="A1867" s="35"/>
      <c r="B1867" s="36"/>
      <c r="C1867" s="36"/>
      <c r="D1867" s="37"/>
      <c r="E1867" s="36"/>
      <c r="F1867" s="38"/>
      <c r="G1867" s="96" t="s">
        <v>1145</v>
      </c>
      <c r="H1867" s="97">
        <f>SUM(H1865:H1866)</f>
        <v>218800</v>
      </c>
    </row>
    <row r="1868" spans="1:8" s="5" customFormat="1" ht="20.25" x14ac:dyDescent="0.3">
      <c r="A1868" s="35">
        <v>1000054622</v>
      </c>
      <c r="B1868" s="36">
        <v>130</v>
      </c>
      <c r="C1868" s="36" t="s">
        <v>1232</v>
      </c>
      <c r="D1868" s="37">
        <v>44434</v>
      </c>
      <c r="E1868" s="36">
        <v>239301</v>
      </c>
      <c r="F1868" s="38" t="s">
        <v>2022</v>
      </c>
      <c r="G1868" s="39" t="s">
        <v>535</v>
      </c>
      <c r="H1868" s="41">
        <v>119700</v>
      </c>
    </row>
    <row r="1869" spans="1:8" s="5" customFormat="1" ht="20.25" x14ac:dyDescent="0.3">
      <c r="A1869" s="35">
        <v>1000054746</v>
      </c>
      <c r="B1869" s="36">
        <v>141</v>
      </c>
      <c r="C1869" s="36" t="s">
        <v>1234</v>
      </c>
      <c r="D1869" s="37">
        <v>44447</v>
      </c>
      <c r="E1869" s="36">
        <v>234101</v>
      </c>
      <c r="F1869" s="38" t="s">
        <v>2022</v>
      </c>
      <c r="G1869" s="39" t="s">
        <v>535</v>
      </c>
      <c r="H1869" s="41">
        <v>67125</v>
      </c>
    </row>
    <row r="1870" spans="1:8" ht="20.25" x14ac:dyDescent="0.3">
      <c r="A1870" s="35">
        <v>1000054785</v>
      </c>
      <c r="B1870" s="36">
        <v>143</v>
      </c>
      <c r="C1870" s="36" t="s">
        <v>1166</v>
      </c>
      <c r="D1870" s="37">
        <v>44452</v>
      </c>
      <c r="E1870" s="36">
        <v>239301</v>
      </c>
      <c r="F1870" s="38" t="s">
        <v>2022</v>
      </c>
      <c r="G1870" s="39" t="s">
        <v>535</v>
      </c>
      <c r="H1870" s="41">
        <v>81000</v>
      </c>
    </row>
    <row r="1871" spans="1:8" s="5" customFormat="1" ht="20.25" x14ac:dyDescent="0.3">
      <c r="A1871" s="35">
        <v>1000054838</v>
      </c>
      <c r="B1871" s="36">
        <v>151</v>
      </c>
      <c r="C1871" s="36" t="s">
        <v>2025</v>
      </c>
      <c r="D1871" s="37">
        <v>44459</v>
      </c>
      <c r="E1871" s="36">
        <v>234101</v>
      </c>
      <c r="F1871" s="38" t="s">
        <v>2022</v>
      </c>
      <c r="G1871" s="39" t="s">
        <v>535</v>
      </c>
      <c r="H1871" s="41">
        <v>108445</v>
      </c>
    </row>
    <row r="1872" spans="1:8" s="5" customFormat="1" ht="20.25" x14ac:dyDescent="0.3">
      <c r="A1872" s="35"/>
      <c r="B1872" s="36"/>
      <c r="C1872" s="36"/>
      <c r="D1872" s="37"/>
      <c r="E1872" s="36"/>
      <c r="F1872" s="38"/>
      <c r="G1872" s="96" t="s">
        <v>925</v>
      </c>
      <c r="H1872" s="97">
        <f>SUM(H1868:H1871)</f>
        <v>376270</v>
      </c>
    </row>
    <row r="1873" spans="1:8" s="5" customFormat="1" ht="20.25" x14ac:dyDescent="0.3">
      <c r="A1873" s="35">
        <v>1000054879</v>
      </c>
      <c r="B1873" s="36">
        <v>156</v>
      </c>
      <c r="C1873" s="36" t="s">
        <v>1981</v>
      </c>
      <c r="D1873" s="37">
        <v>44466</v>
      </c>
      <c r="E1873" s="36">
        <v>234101</v>
      </c>
      <c r="F1873" s="38" t="s">
        <v>2022</v>
      </c>
      <c r="G1873" s="39" t="s">
        <v>535</v>
      </c>
      <c r="H1873" s="41">
        <v>135762.1</v>
      </c>
    </row>
    <row r="1874" spans="1:8" s="5" customFormat="1" ht="20.25" x14ac:dyDescent="0.3">
      <c r="A1874" s="35">
        <v>1000054941</v>
      </c>
      <c r="B1874" s="36">
        <v>161</v>
      </c>
      <c r="C1874" s="36" t="s">
        <v>1982</v>
      </c>
      <c r="D1874" s="37">
        <v>44470</v>
      </c>
      <c r="E1874" s="36">
        <v>239301</v>
      </c>
      <c r="F1874" s="38" t="s">
        <v>2022</v>
      </c>
      <c r="G1874" s="39" t="s">
        <v>535</v>
      </c>
      <c r="H1874" s="41">
        <v>58070.5</v>
      </c>
    </row>
    <row r="1875" spans="1:8" s="5" customFormat="1" ht="20.25" x14ac:dyDescent="0.3">
      <c r="A1875" s="35">
        <v>1000054984</v>
      </c>
      <c r="B1875" s="36">
        <v>167</v>
      </c>
      <c r="C1875" s="36" t="s">
        <v>2026</v>
      </c>
      <c r="D1875" s="37">
        <v>44476</v>
      </c>
      <c r="E1875" s="36">
        <v>234101</v>
      </c>
      <c r="F1875" s="38" t="s">
        <v>2022</v>
      </c>
      <c r="G1875" s="39" t="s">
        <v>535</v>
      </c>
      <c r="H1875" s="41">
        <v>110975</v>
      </c>
    </row>
    <row r="1876" spans="1:8" s="5" customFormat="1" ht="20.25" x14ac:dyDescent="0.3">
      <c r="A1876" s="35">
        <v>1000055018</v>
      </c>
      <c r="B1876" s="36">
        <v>175</v>
      </c>
      <c r="C1876" s="36" t="s">
        <v>2027</v>
      </c>
      <c r="D1876" s="37">
        <v>44487</v>
      </c>
      <c r="E1876" s="36">
        <v>239301</v>
      </c>
      <c r="F1876" s="38" t="s">
        <v>2022</v>
      </c>
      <c r="G1876" s="39" t="s">
        <v>535</v>
      </c>
      <c r="H1876" s="41">
        <v>84750</v>
      </c>
    </row>
    <row r="1877" spans="1:8" s="5" customFormat="1" ht="20.25" x14ac:dyDescent="0.3">
      <c r="A1877" s="56">
        <v>1000055044</v>
      </c>
      <c r="B1877" s="36">
        <v>176</v>
      </c>
      <c r="C1877" s="46" t="s">
        <v>1167</v>
      </c>
      <c r="D1877" s="57">
        <v>44489</v>
      </c>
      <c r="E1877" s="46">
        <v>234101</v>
      </c>
      <c r="F1877" s="58" t="s">
        <v>2022</v>
      </c>
      <c r="G1877" s="39" t="s">
        <v>535</v>
      </c>
      <c r="H1877" s="55">
        <v>47700</v>
      </c>
    </row>
    <row r="1878" spans="1:8" s="5" customFormat="1" ht="20.25" x14ac:dyDescent="0.3">
      <c r="A1878" s="56">
        <v>1000055111</v>
      </c>
      <c r="B1878" s="46">
        <v>177</v>
      </c>
      <c r="C1878" s="46" t="s">
        <v>1319</v>
      </c>
      <c r="D1878" s="57">
        <v>44490</v>
      </c>
      <c r="E1878" s="46">
        <v>234101</v>
      </c>
      <c r="F1878" s="58" t="s">
        <v>2022</v>
      </c>
      <c r="G1878" s="39" t="s">
        <v>535</v>
      </c>
      <c r="H1878" s="55">
        <v>80180.5</v>
      </c>
    </row>
    <row r="1879" spans="1:8" s="5" customFormat="1" ht="20.25" x14ac:dyDescent="0.3">
      <c r="A1879" s="35"/>
      <c r="B1879" s="36"/>
      <c r="C1879" s="36"/>
      <c r="D1879" s="37"/>
      <c r="E1879" s="36"/>
      <c r="F1879" s="38"/>
      <c r="G1879" s="96" t="s">
        <v>928</v>
      </c>
      <c r="H1879" s="97">
        <f>SUM(H1873:H1878)</f>
        <v>517438.1</v>
      </c>
    </row>
    <row r="1880" spans="1:8" s="5" customFormat="1" ht="20.25" x14ac:dyDescent="0.3">
      <c r="A1880" s="35">
        <v>1000055189</v>
      </c>
      <c r="B1880" s="36">
        <v>183</v>
      </c>
      <c r="C1880" s="36" t="s">
        <v>2028</v>
      </c>
      <c r="D1880" s="37">
        <v>44501</v>
      </c>
      <c r="E1880" s="36">
        <v>234101</v>
      </c>
      <c r="F1880" s="38" t="s">
        <v>2022</v>
      </c>
      <c r="G1880" s="48" t="s">
        <v>535</v>
      </c>
      <c r="H1880" s="41">
        <v>26878.5</v>
      </c>
    </row>
    <row r="1881" spans="1:8" s="5" customFormat="1" ht="20.25" x14ac:dyDescent="0.3">
      <c r="A1881" s="35">
        <v>1000055206</v>
      </c>
      <c r="B1881" s="36">
        <v>186</v>
      </c>
      <c r="C1881" s="36" t="s">
        <v>1281</v>
      </c>
      <c r="D1881" s="37">
        <v>44504</v>
      </c>
      <c r="E1881" s="36">
        <v>239301</v>
      </c>
      <c r="F1881" s="38" t="s">
        <v>2022</v>
      </c>
      <c r="G1881" s="48" t="s">
        <v>535</v>
      </c>
      <c r="H1881" s="41">
        <v>44909.8</v>
      </c>
    </row>
    <row r="1882" spans="1:8" s="5" customFormat="1" ht="20.25" x14ac:dyDescent="0.3">
      <c r="A1882" s="35"/>
      <c r="B1882" s="36"/>
      <c r="C1882" s="36"/>
      <c r="D1882" s="37"/>
      <c r="E1882" s="36"/>
      <c r="F1882" s="38"/>
      <c r="G1882" s="96" t="s">
        <v>931</v>
      </c>
      <c r="H1882" s="97">
        <f>SUM(H1880:H1881)</f>
        <v>71788.3</v>
      </c>
    </row>
    <row r="1883" spans="1:8" s="5" customFormat="1" ht="20.25" x14ac:dyDescent="0.3">
      <c r="A1883" s="35">
        <v>1000055614</v>
      </c>
      <c r="B1883" s="36">
        <v>220</v>
      </c>
      <c r="C1883" s="36" t="s">
        <v>1831</v>
      </c>
      <c r="D1883" s="37">
        <v>44547</v>
      </c>
      <c r="E1883" s="36">
        <v>239301</v>
      </c>
      <c r="F1883" s="38" t="s">
        <v>2022</v>
      </c>
      <c r="G1883" s="48" t="s">
        <v>535</v>
      </c>
      <c r="H1883" s="41">
        <v>39750</v>
      </c>
    </row>
    <row r="1884" spans="1:8" s="5" customFormat="1" ht="20.25" x14ac:dyDescent="0.3">
      <c r="A1884" s="35"/>
      <c r="B1884" s="36"/>
      <c r="C1884" s="36"/>
      <c r="D1884" s="37"/>
      <c r="E1884" s="36"/>
      <c r="F1884" s="38"/>
      <c r="G1884" s="96" t="s">
        <v>996</v>
      </c>
      <c r="H1884" s="97">
        <f>SUM(H1883)</f>
        <v>39750</v>
      </c>
    </row>
    <row r="1885" spans="1:8" s="5" customFormat="1" ht="20.25" x14ac:dyDescent="0.3">
      <c r="A1885" s="35">
        <v>1000055682</v>
      </c>
      <c r="B1885" s="36">
        <v>223</v>
      </c>
      <c r="C1885" s="36" t="s">
        <v>1832</v>
      </c>
      <c r="D1885" s="37">
        <v>44552</v>
      </c>
      <c r="E1885" s="36">
        <v>239301</v>
      </c>
      <c r="F1885" s="38" t="s">
        <v>2022</v>
      </c>
      <c r="G1885" s="48" t="s">
        <v>535</v>
      </c>
      <c r="H1885" s="41">
        <v>116115.25</v>
      </c>
    </row>
    <row r="1886" spans="1:8" s="5" customFormat="1" ht="20.25" x14ac:dyDescent="0.3">
      <c r="A1886" s="35"/>
      <c r="B1886" s="36"/>
      <c r="C1886" s="36"/>
      <c r="D1886" s="37"/>
      <c r="E1886" s="36"/>
      <c r="F1886" s="38"/>
      <c r="G1886" s="96" t="s">
        <v>938</v>
      </c>
      <c r="H1886" s="97">
        <f>SUM(H1885:H1885)</f>
        <v>116115.25</v>
      </c>
    </row>
    <row r="1887" spans="1:8" s="5" customFormat="1" ht="20.25" x14ac:dyDescent="0.3">
      <c r="A1887" s="35">
        <v>1000055929</v>
      </c>
      <c r="B1887" s="36">
        <v>233</v>
      </c>
      <c r="C1887" s="36" t="s">
        <v>2029</v>
      </c>
      <c r="D1887" s="37">
        <v>44393</v>
      </c>
      <c r="E1887" s="36">
        <v>237202</v>
      </c>
      <c r="F1887" s="38" t="s">
        <v>2022</v>
      </c>
      <c r="G1887" s="48" t="s">
        <v>535</v>
      </c>
      <c r="H1887" s="41">
        <v>79797.5</v>
      </c>
    </row>
    <row r="1888" spans="1:8" s="5" customFormat="1" ht="20.25" x14ac:dyDescent="0.3">
      <c r="A1888" s="35"/>
      <c r="B1888" s="36"/>
      <c r="C1888" s="36"/>
      <c r="D1888" s="37"/>
      <c r="E1888" s="36"/>
      <c r="F1888" s="38"/>
      <c r="G1888" s="96" t="s">
        <v>993</v>
      </c>
      <c r="H1888" s="97">
        <f>SUM(H1887)</f>
        <v>79797.5</v>
      </c>
    </row>
    <row r="1889" spans="1:8" s="5" customFormat="1" ht="20.25" x14ac:dyDescent="0.3">
      <c r="A1889" s="35">
        <v>1000056076</v>
      </c>
      <c r="B1889" s="36">
        <v>237</v>
      </c>
      <c r="C1889" s="36" t="s">
        <v>2030</v>
      </c>
      <c r="D1889" s="37">
        <v>44616</v>
      </c>
      <c r="E1889" s="36">
        <v>237202</v>
      </c>
      <c r="F1889" s="38" t="s">
        <v>2022</v>
      </c>
      <c r="G1889" s="48" t="s">
        <v>535</v>
      </c>
      <c r="H1889" s="41">
        <v>89377.5</v>
      </c>
    </row>
    <row r="1890" spans="1:8" s="5" customFormat="1" ht="20.25" x14ac:dyDescent="0.3">
      <c r="A1890" s="35"/>
      <c r="B1890" s="36"/>
      <c r="C1890" s="36"/>
      <c r="D1890" s="37"/>
      <c r="E1890" s="36"/>
      <c r="F1890" s="38"/>
      <c r="G1890" s="96" t="s">
        <v>940</v>
      </c>
      <c r="H1890" s="97">
        <f>SUM(H1889:H1889)</f>
        <v>89377.5</v>
      </c>
    </row>
    <row r="1891" spans="1:8" s="5" customFormat="1" ht="20.25" x14ac:dyDescent="0.3">
      <c r="A1891" s="35">
        <v>1000056464</v>
      </c>
      <c r="B1891" s="36">
        <v>121</v>
      </c>
      <c r="C1891" s="36" t="s">
        <v>1174</v>
      </c>
      <c r="D1891" s="37">
        <v>44664</v>
      </c>
      <c r="E1891" s="36">
        <v>234101</v>
      </c>
      <c r="F1891" s="38" t="s">
        <v>2022</v>
      </c>
      <c r="G1891" s="48" t="s">
        <v>535</v>
      </c>
      <c r="H1891" s="41">
        <v>79797.5</v>
      </c>
    </row>
    <row r="1892" spans="1:8" s="5" customFormat="1" ht="20.25" x14ac:dyDescent="0.3">
      <c r="A1892" s="35"/>
      <c r="B1892" s="36"/>
      <c r="C1892" s="36"/>
      <c r="D1892" s="37"/>
      <c r="E1892" s="36"/>
      <c r="F1892" s="38"/>
      <c r="G1892" s="96" t="s">
        <v>1039</v>
      </c>
      <c r="H1892" s="97">
        <f>SUM(H1891:H1891)</f>
        <v>79797.5</v>
      </c>
    </row>
    <row r="1893" spans="1:8" s="5" customFormat="1" ht="20.25" x14ac:dyDescent="0.3">
      <c r="A1893" s="35">
        <v>1000057066</v>
      </c>
      <c r="B1893" s="36">
        <v>314</v>
      </c>
      <c r="C1893" s="36" t="s">
        <v>1179</v>
      </c>
      <c r="D1893" s="37">
        <v>44754</v>
      </c>
      <c r="E1893" s="36">
        <v>234101</v>
      </c>
      <c r="F1893" s="38" t="s">
        <v>2022</v>
      </c>
      <c r="G1893" s="48" t="s">
        <v>535</v>
      </c>
      <c r="H1893" s="41">
        <v>55902.5</v>
      </c>
    </row>
    <row r="1894" spans="1:8" s="5" customFormat="1" ht="20.25" x14ac:dyDescent="0.3">
      <c r="A1894" s="35">
        <v>1000057105</v>
      </c>
      <c r="B1894" s="36">
        <v>317</v>
      </c>
      <c r="C1894" s="36" t="s">
        <v>2031</v>
      </c>
      <c r="D1894" s="37">
        <v>44757</v>
      </c>
      <c r="E1894" s="36">
        <v>239301</v>
      </c>
      <c r="F1894" s="38" t="s">
        <v>2022</v>
      </c>
      <c r="G1894" s="48" t="s">
        <v>535</v>
      </c>
      <c r="H1894" s="41">
        <v>137757</v>
      </c>
    </row>
    <row r="1895" spans="1:8" s="5" customFormat="1" ht="20.25" x14ac:dyDescent="0.3">
      <c r="A1895" s="35">
        <v>1000057146</v>
      </c>
      <c r="B1895" s="36">
        <v>323</v>
      </c>
      <c r="C1895" s="36" t="s">
        <v>2032</v>
      </c>
      <c r="D1895" s="37">
        <v>44764</v>
      </c>
      <c r="E1895" s="36">
        <v>239301</v>
      </c>
      <c r="F1895" s="38" t="s">
        <v>2022</v>
      </c>
      <c r="G1895" s="48" t="s">
        <v>535</v>
      </c>
      <c r="H1895" s="41">
        <v>105150</v>
      </c>
    </row>
    <row r="1896" spans="1:8" s="5" customFormat="1" ht="20.25" x14ac:dyDescent="0.3">
      <c r="A1896" s="35"/>
      <c r="B1896" s="36"/>
      <c r="C1896" s="36"/>
      <c r="D1896" s="37"/>
      <c r="E1896" s="36"/>
      <c r="F1896" s="38"/>
      <c r="G1896" s="96" t="s">
        <v>860</v>
      </c>
      <c r="H1896" s="97">
        <f>SUM(H1893:H1895)</f>
        <v>298809.5</v>
      </c>
    </row>
    <row r="1897" spans="1:8" s="5" customFormat="1" ht="20.25" x14ac:dyDescent="0.3">
      <c r="A1897" s="35">
        <v>1000057158</v>
      </c>
      <c r="B1897" s="36">
        <v>324</v>
      </c>
      <c r="C1897" s="36" t="s">
        <v>1833</v>
      </c>
      <c r="D1897" s="37">
        <v>44768</v>
      </c>
      <c r="E1897" s="36">
        <v>239301</v>
      </c>
      <c r="F1897" s="38" t="s">
        <v>2022</v>
      </c>
      <c r="G1897" s="48" t="s">
        <v>535</v>
      </c>
      <c r="H1897" s="41">
        <v>91838</v>
      </c>
    </row>
    <row r="1898" spans="1:8" s="5" customFormat="1" ht="20.25" x14ac:dyDescent="0.3">
      <c r="A1898" s="35">
        <v>1000057224</v>
      </c>
      <c r="B1898" s="36">
        <v>328</v>
      </c>
      <c r="C1898" s="36" t="s">
        <v>2033</v>
      </c>
      <c r="D1898" s="37">
        <v>44781</v>
      </c>
      <c r="E1898" s="36">
        <v>239301</v>
      </c>
      <c r="F1898" s="38" t="s">
        <v>2022</v>
      </c>
      <c r="G1898" s="48" t="s">
        <v>535</v>
      </c>
      <c r="H1898" s="41">
        <v>99767.5</v>
      </c>
    </row>
    <row r="1899" spans="1:8" s="5" customFormat="1" ht="20.25" x14ac:dyDescent="0.3">
      <c r="A1899" s="35"/>
      <c r="B1899" s="36"/>
      <c r="C1899" s="36"/>
      <c r="D1899" s="37"/>
      <c r="E1899" s="36"/>
      <c r="F1899" s="38"/>
      <c r="G1899" s="96" t="s">
        <v>872</v>
      </c>
      <c r="H1899" s="97">
        <f>SUM(H1897:H1898)</f>
        <v>191605.5</v>
      </c>
    </row>
    <row r="1900" spans="1:8" s="5" customFormat="1" ht="20.25" x14ac:dyDescent="0.3">
      <c r="A1900" s="35"/>
      <c r="B1900" s="36"/>
      <c r="C1900" s="36"/>
      <c r="D1900" s="37"/>
      <c r="E1900" s="36"/>
      <c r="F1900" s="38"/>
      <c r="G1900" s="45" t="s">
        <v>2034</v>
      </c>
      <c r="H1900" s="81">
        <f>SUM(H1899,H1896,H1892,H1890,H1888,H1886,H1884,H1882,H1879,H1872,H1867,H1864)</f>
        <v>2138049.15</v>
      </c>
    </row>
    <row r="1901" spans="1:8" s="5" customFormat="1" ht="20.25" x14ac:dyDescent="0.3">
      <c r="A1901" s="35">
        <v>1000044930</v>
      </c>
      <c r="B1901" s="36">
        <v>6</v>
      </c>
      <c r="C1901" s="36" t="s">
        <v>1946</v>
      </c>
      <c r="D1901" s="37">
        <v>43244</v>
      </c>
      <c r="E1901" s="36">
        <v>234101</v>
      </c>
      <c r="F1901" s="38"/>
      <c r="G1901" s="39" t="s">
        <v>547</v>
      </c>
      <c r="H1901" s="41">
        <v>39600</v>
      </c>
    </row>
    <row r="1902" spans="1:8" s="5" customFormat="1" ht="20.25" x14ac:dyDescent="0.3">
      <c r="A1902" s="35"/>
      <c r="B1902" s="36"/>
      <c r="C1902" s="36"/>
      <c r="D1902" s="37"/>
      <c r="E1902" s="36"/>
      <c r="F1902" s="38"/>
      <c r="G1902" s="96" t="s">
        <v>893</v>
      </c>
      <c r="H1902" s="97">
        <f>SUM(H1901:H1901)</f>
        <v>39600</v>
      </c>
    </row>
    <row r="1903" spans="1:8" s="5" customFormat="1" ht="20.25" x14ac:dyDescent="0.3">
      <c r="A1903" s="35">
        <v>1000044969</v>
      </c>
      <c r="B1903" s="36">
        <v>7</v>
      </c>
      <c r="C1903" s="36" t="s">
        <v>1325</v>
      </c>
      <c r="D1903" s="37">
        <v>43252</v>
      </c>
      <c r="E1903" s="36">
        <v>234101</v>
      </c>
      <c r="F1903" s="38"/>
      <c r="G1903" s="39" t="s">
        <v>547</v>
      </c>
      <c r="H1903" s="41">
        <v>39600</v>
      </c>
    </row>
    <row r="1904" spans="1:8" s="5" customFormat="1" ht="20.25" x14ac:dyDescent="0.3">
      <c r="A1904" s="35">
        <v>1000045048</v>
      </c>
      <c r="B1904" s="36">
        <v>8</v>
      </c>
      <c r="C1904" s="36" t="s">
        <v>1324</v>
      </c>
      <c r="D1904" s="37">
        <v>43262</v>
      </c>
      <c r="E1904" s="36">
        <v>234101</v>
      </c>
      <c r="F1904" s="38"/>
      <c r="G1904" s="39" t="s">
        <v>547</v>
      </c>
      <c r="H1904" s="41">
        <v>29700</v>
      </c>
    </row>
    <row r="1905" spans="1:8" s="5" customFormat="1" ht="20.25" x14ac:dyDescent="0.3">
      <c r="A1905" s="35"/>
      <c r="B1905" s="36"/>
      <c r="C1905" s="36"/>
      <c r="D1905" s="37"/>
      <c r="E1905" s="36"/>
      <c r="F1905" s="38"/>
      <c r="G1905" s="96" t="s">
        <v>895</v>
      </c>
      <c r="H1905" s="97">
        <f>SUM(H1903:H1904)</f>
        <v>69300</v>
      </c>
    </row>
    <row r="1906" spans="1:8" s="5" customFormat="1" ht="20.25" x14ac:dyDescent="0.3">
      <c r="A1906" s="35">
        <v>1000045310</v>
      </c>
      <c r="B1906" s="36">
        <v>10</v>
      </c>
      <c r="C1906" s="36" t="s">
        <v>1328</v>
      </c>
      <c r="D1906" s="37">
        <v>43286</v>
      </c>
      <c r="E1906" s="36">
        <v>239301</v>
      </c>
      <c r="F1906" s="38"/>
      <c r="G1906" s="39" t="s">
        <v>547</v>
      </c>
      <c r="H1906" s="41">
        <v>39855.15</v>
      </c>
    </row>
    <row r="1907" spans="1:8" ht="20.25" x14ac:dyDescent="0.3">
      <c r="A1907" s="35">
        <v>1000045540</v>
      </c>
      <c r="B1907" s="36">
        <v>11</v>
      </c>
      <c r="C1907" s="36" t="s">
        <v>1329</v>
      </c>
      <c r="D1907" s="37">
        <v>43308</v>
      </c>
      <c r="E1907" s="36">
        <v>239301</v>
      </c>
      <c r="F1907" s="38"/>
      <c r="G1907" s="39" t="s">
        <v>547</v>
      </c>
      <c r="H1907" s="41">
        <v>3540</v>
      </c>
    </row>
    <row r="1908" spans="1:8" s="5" customFormat="1" ht="20.25" x14ac:dyDescent="0.3">
      <c r="A1908" s="35">
        <v>1000045558</v>
      </c>
      <c r="B1908" s="36">
        <v>12</v>
      </c>
      <c r="C1908" s="36" t="s">
        <v>1327</v>
      </c>
      <c r="D1908" s="37">
        <v>43311</v>
      </c>
      <c r="E1908" s="36">
        <v>234101</v>
      </c>
      <c r="F1908" s="38"/>
      <c r="G1908" s="39" t="s">
        <v>547</v>
      </c>
      <c r="H1908" s="41">
        <v>3000</v>
      </c>
    </row>
    <row r="1909" spans="1:8" s="5" customFormat="1" ht="21" x14ac:dyDescent="0.35">
      <c r="A1909" s="35"/>
      <c r="B1909" s="36"/>
      <c r="C1909" s="65"/>
      <c r="D1909" s="37"/>
      <c r="E1909" s="36"/>
      <c r="F1909" s="38"/>
      <c r="G1909" s="96" t="s">
        <v>898</v>
      </c>
      <c r="H1909" s="97">
        <f>SUM(H1906:H1908)</f>
        <v>46395.15</v>
      </c>
    </row>
    <row r="1910" spans="1:8" s="5" customFormat="1" ht="20.25" x14ac:dyDescent="0.3">
      <c r="A1910" s="35">
        <v>1000045638</v>
      </c>
      <c r="B1910" s="36">
        <v>13</v>
      </c>
      <c r="C1910" s="36" t="s">
        <v>1194</v>
      </c>
      <c r="D1910" s="37">
        <v>43318</v>
      </c>
      <c r="E1910" s="36">
        <v>234101</v>
      </c>
      <c r="F1910" s="38"/>
      <c r="G1910" s="39" t="s">
        <v>547</v>
      </c>
      <c r="H1910" s="41">
        <v>3000</v>
      </c>
    </row>
    <row r="1911" spans="1:8" s="5" customFormat="1" ht="20.25" x14ac:dyDescent="0.3">
      <c r="A1911" s="35"/>
      <c r="B1911" s="36"/>
      <c r="C1911" s="36"/>
      <c r="D1911" s="37"/>
      <c r="E1911" s="36"/>
      <c r="F1911" s="38"/>
      <c r="G1911" s="96" t="s">
        <v>902</v>
      </c>
      <c r="H1911" s="97">
        <f>SUM(H1910)</f>
        <v>3000</v>
      </c>
    </row>
    <row r="1912" spans="1:8" s="5" customFormat="1" ht="20.25" x14ac:dyDescent="0.3">
      <c r="A1912" s="35">
        <v>1000045912</v>
      </c>
      <c r="B1912" s="36">
        <v>14</v>
      </c>
      <c r="C1912" s="36" t="s">
        <v>891</v>
      </c>
      <c r="D1912" s="37">
        <v>43346</v>
      </c>
      <c r="E1912" s="36">
        <v>234101</v>
      </c>
      <c r="F1912" s="38"/>
      <c r="G1912" s="39" t="s">
        <v>547</v>
      </c>
      <c r="H1912" s="41">
        <v>3000</v>
      </c>
    </row>
    <row r="1913" spans="1:8" s="5" customFormat="1" ht="20.25" x14ac:dyDescent="0.3">
      <c r="A1913" s="35">
        <v>1000046055</v>
      </c>
      <c r="B1913" s="36">
        <v>16</v>
      </c>
      <c r="C1913" s="36" t="s">
        <v>1330</v>
      </c>
      <c r="D1913" s="37">
        <v>43360</v>
      </c>
      <c r="E1913" s="36">
        <v>234101</v>
      </c>
      <c r="F1913" s="38"/>
      <c r="G1913" s="39" t="s">
        <v>547</v>
      </c>
      <c r="H1913" s="41">
        <v>2700</v>
      </c>
    </row>
    <row r="1914" spans="1:8" s="5" customFormat="1" ht="20.25" x14ac:dyDescent="0.3">
      <c r="A1914" s="35">
        <v>1000046144</v>
      </c>
      <c r="B1914" s="36">
        <v>18</v>
      </c>
      <c r="C1914" s="36" t="s">
        <v>1332</v>
      </c>
      <c r="D1914" s="37">
        <v>43368</v>
      </c>
      <c r="E1914" s="36">
        <v>234101</v>
      </c>
      <c r="F1914" s="38"/>
      <c r="G1914" s="39" t="s">
        <v>547</v>
      </c>
      <c r="H1914" s="41">
        <v>11400</v>
      </c>
    </row>
    <row r="1915" spans="1:8" s="5" customFormat="1" ht="20.25" x14ac:dyDescent="0.3">
      <c r="A1915" s="35"/>
      <c r="B1915" s="36"/>
      <c r="C1915" s="36"/>
      <c r="D1915" s="37"/>
      <c r="E1915" s="36"/>
      <c r="F1915" s="38"/>
      <c r="G1915" s="96" t="s">
        <v>1948</v>
      </c>
      <c r="H1915" s="97">
        <f>SUM(H1912:H1914)</f>
        <v>17100</v>
      </c>
    </row>
    <row r="1916" spans="1:8" s="5" customFormat="1" ht="20.25" x14ac:dyDescent="0.3">
      <c r="A1916" s="35">
        <v>1000046214</v>
      </c>
      <c r="B1916" s="36">
        <v>19</v>
      </c>
      <c r="C1916" s="36" t="s">
        <v>1755</v>
      </c>
      <c r="D1916" s="37">
        <v>43375</v>
      </c>
      <c r="E1916" s="36">
        <v>234101</v>
      </c>
      <c r="F1916" s="38"/>
      <c r="G1916" s="39" t="s">
        <v>547</v>
      </c>
      <c r="H1916" s="41">
        <v>6000</v>
      </c>
    </row>
    <row r="1917" spans="1:8" s="5" customFormat="1" ht="20.25" x14ac:dyDescent="0.3">
      <c r="A1917" s="35"/>
      <c r="B1917" s="36"/>
      <c r="C1917" s="36"/>
      <c r="D1917" s="37"/>
      <c r="E1917" s="36"/>
      <c r="F1917" s="38"/>
      <c r="G1917" s="96" t="s">
        <v>904</v>
      </c>
      <c r="H1917" s="97">
        <f>SUM(H1916)</f>
        <v>6000</v>
      </c>
    </row>
    <row r="1918" spans="1:8" s="5" customFormat="1" ht="20.25" x14ac:dyDescent="0.3">
      <c r="A1918" s="35"/>
      <c r="B1918" s="36"/>
      <c r="C1918" s="36"/>
      <c r="D1918" s="37"/>
      <c r="E1918" s="36"/>
      <c r="F1918" s="38"/>
      <c r="G1918" s="47" t="s">
        <v>2035</v>
      </c>
      <c r="H1918" s="81">
        <f>SUM(H1902+H1905+H1909+H1911+H1915+H1917)</f>
        <v>181395.15</v>
      </c>
    </row>
    <row r="1919" spans="1:8" s="5" customFormat="1" ht="20.25" x14ac:dyDescent="0.3">
      <c r="A1919" s="35">
        <v>1000055485</v>
      </c>
      <c r="B1919" s="36">
        <v>2182</v>
      </c>
      <c r="C1919" s="36" t="s">
        <v>1346</v>
      </c>
      <c r="D1919" s="37">
        <v>44537</v>
      </c>
      <c r="E1919" s="36">
        <v>237202</v>
      </c>
      <c r="F1919" s="38" t="s">
        <v>2036</v>
      </c>
      <c r="G1919" s="39" t="s">
        <v>550</v>
      </c>
      <c r="H1919" s="41">
        <v>3882.4</v>
      </c>
    </row>
    <row r="1920" spans="1:8" s="5" customFormat="1" ht="20.25" x14ac:dyDescent="0.3">
      <c r="A1920" s="35"/>
      <c r="B1920" s="36"/>
      <c r="C1920" s="36"/>
      <c r="D1920" s="37"/>
      <c r="E1920" s="36"/>
      <c r="F1920" s="38"/>
      <c r="G1920" s="96" t="s">
        <v>996</v>
      </c>
      <c r="H1920" s="97">
        <f>SUM(H1919)</f>
        <v>3882.4</v>
      </c>
    </row>
    <row r="1921" spans="1:8" s="5" customFormat="1" ht="20.25" x14ac:dyDescent="0.3">
      <c r="A1921" s="35">
        <v>1000056346</v>
      </c>
      <c r="B1921" s="36">
        <v>2369</v>
      </c>
      <c r="C1921" s="36" t="s">
        <v>1802</v>
      </c>
      <c r="D1921" s="37">
        <v>44652</v>
      </c>
      <c r="E1921" s="36">
        <v>239301</v>
      </c>
      <c r="F1921" s="38" t="s">
        <v>2036</v>
      </c>
      <c r="G1921" s="39" t="s">
        <v>550</v>
      </c>
      <c r="H1921" s="41">
        <v>149270</v>
      </c>
    </row>
    <row r="1922" spans="1:8" s="5" customFormat="1" ht="20.25" x14ac:dyDescent="0.3">
      <c r="A1922" s="35"/>
      <c r="B1922" s="36"/>
      <c r="C1922" s="36"/>
      <c r="D1922" s="37"/>
      <c r="E1922" s="36"/>
      <c r="F1922" s="38"/>
      <c r="G1922" s="96" t="s">
        <v>1039</v>
      </c>
      <c r="H1922" s="97">
        <f>SUM(H1921:H1921)</f>
        <v>149270</v>
      </c>
    </row>
    <row r="1923" spans="1:8" s="5" customFormat="1" ht="20.25" x14ac:dyDescent="0.3">
      <c r="A1923" s="35">
        <v>1000056661</v>
      </c>
      <c r="B1923" s="36">
        <v>2420</v>
      </c>
      <c r="C1923" s="36" t="s">
        <v>2037</v>
      </c>
      <c r="D1923" s="37">
        <v>44694</v>
      </c>
      <c r="E1923" s="36">
        <v>239301</v>
      </c>
      <c r="F1923" s="38" t="s">
        <v>2036</v>
      </c>
      <c r="G1923" s="39" t="s">
        <v>550</v>
      </c>
      <c r="H1923" s="41">
        <v>132535</v>
      </c>
    </row>
    <row r="1924" spans="1:8" s="5" customFormat="1" ht="20.25" x14ac:dyDescent="0.3">
      <c r="A1924" s="35"/>
      <c r="B1924" s="36"/>
      <c r="C1924" s="36"/>
      <c r="D1924" s="37"/>
      <c r="E1924" s="36"/>
      <c r="F1924" s="38"/>
      <c r="G1924" s="96" t="s">
        <v>960</v>
      </c>
      <c r="H1924" s="97">
        <f>SUM(H1923:H1923)</f>
        <v>132535</v>
      </c>
    </row>
    <row r="1925" spans="1:8" s="5" customFormat="1" ht="20.25" x14ac:dyDescent="0.3">
      <c r="A1925" s="35">
        <v>1000056702</v>
      </c>
      <c r="B1925" s="36">
        <v>2442</v>
      </c>
      <c r="C1925" s="36" t="s">
        <v>2038</v>
      </c>
      <c r="D1925" s="37">
        <v>44707</v>
      </c>
      <c r="E1925" s="36">
        <v>234101</v>
      </c>
      <c r="F1925" s="38" t="s">
        <v>2036</v>
      </c>
      <c r="G1925" s="39" t="s">
        <v>550</v>
      </c>
      <c r="H1925" s="41">
        <v>68600</v>
      </c>
    </row>
    <row r="1926" spans="1:8" s="7" customFormat="1" ht="20.25" x14ac:dyDescent="0.3">
      <c r="A1926" s="35">
        <v>1000056754</v>
      </c>
      <c r="B1926" s="36">
        <v>2445</v>
      </c>
      <c r="C1926" s="36" t="s">
        <v>2039</v>
      </c>
      <c r="D1926" s="37">
        <v>44708</v>
      </c>
      <c r="E1926" s="36">
        <v>239301</v>
      </c>
      <c r="F1926" s="38" t="s">
        <v>2036</v>
      </c>
      <c r="G1926" s="39" t="s">
        <v>550</v>
      </c>
      <c r="H1926" s="41">
        <v>81000</v>
      </c>
    </row>
    <row r="1927" spans="1:8" s="5" customFormat="1" ht="20.25" x14ac:dyDescent="0.3">
      <c r="A1927" s="35">
        <v>1000056766</v>
      </c>
      <c r="B1927" s="36">
        <v>2448</v>
      </c>
      <c r="C1927" s="36" t="s">
        <v>2040</v>
      </c>
      <c r="D1927" s="37">
        <v>44711</v>
      </c>
      <c r="E1927" s="36">
        <v>239301</v>
      </c>
      <c r="F1927" s="38" t="s">
        <v>2036</v>
      </c>
      <c r="G1927" s="39" t="s">
        <v>550</v>
      </c>
      <c r="H1927" s="41">
        <v>58000</v>
      </c>
    </row>
    <row r="1928" spans="1:8" s="5" customFormat="1" ht="20.25" x14ac:dyDescent="0.3">
      <c r="A1928" s="35">
        <v>1000056801</v>
      </c>
      <c r="B1928" s="36">
        <v>2453</v>
      </c>
      <c r="C1928" s="36" t="s">
        <v>1275</v>
      </c>
      <c r="D1928" s="37">
        <v>44715</v>
      </c>
      <c r="E1928" s="36">
        <v>239301</v>
      </c>
      <c r="F1928" s="38" t="s">
        <v>2036</v>
      </c>
      <c r="G1928" s="39" t="s">
        <v>550</v>
      </c>
      <c r="H1928" s="41">
        <v>117178</v>
      </c>
    </row>
    <row r="1929" spans="1:8" s="5" customFormat="1" ht="20.25" x14ac:dyDescent="0.3">
      <c r="A1929" s="35">
        <v>1000052969</v>
      </c>
      <c r="B1929" s="36">
        <v>1741</v>
      </c>
      <c r="C1929" s="36" t="s">
        <v>1793</v>
      </c>
      <c r="D1929" s="37">
        <v>44229</v>
      </c>
      <c r="E1929" s="36">
        <v>239301</v>
      </c>
      <c r="F1929" s="38" t="s">
        <v>2036</v>
      </c>
      <c r="G1929" s="39" t="s">
        <v>550</v>
      </c>
      <c r="H1929" s="41">
        <v>35000</v>
      </c>
    </row>
    <row r="1930" spans="1:8" s="5" customFormat="1" ht="20.25" x14ac:dyDescent="0.3">
      <c r="A1930" s="35">
        <v>1000056808</v>
      </c>
      <c r="B1930" s="36">
        <v>2454</v>
      </c>
      <c r="C1930" s="36" t="s">
        <v>2041</v>
      </c>
      <c r="D1930" s="37" t="s">
        <v>2042</v>
      </c>
      <c r="E1930" s="36">
        <v>234101</v>
      </c>
      <c r="F1930" s="38" t="s">
        <v>2036</v>
      </c>
      <c r="G1930" s="39" t="s">
        <v>550</v>
      </c>
      <c r="H1930" s="41">
        <v>74250</v>
      </c>
    </row>
    <row r="1931" spans="1:8" s="5" customFormat="1" ht="20.25" x14ac:dyDescent="0.3">
      <c r="A1931" s="35">
        <v>1000056853</v>
      </c>
      <c r="B1931" s="36">
        <v>2464</v>
      </c>
      <c r="C1931" s="36" t="s">
        <v>1508</v>
      </c>
      <c r="D1931" s="37">
        <v>44722</v>
      </c>
      <c r="E1931" s="36">
        <v>237203</v>
      </c>
      <c r="F1931" s="38" t="s">
        <v>2036</v>
      </c>
      <c r="G1931" s="39" t="s">
        <v>550</v>
      </c>
      <c r="H1931" s="41">
        <v>65162</v>
      </c>
    </row>
    <row r="1932" spans="1:8" s="5" customFormat="1" ht="20.25" x14ac:dyDescent="0.3">
      <c r="A1932" s="35">
        <v>1000056925</v>
      </c>
      <c r="B1932" s="36">
        <v>2480</v>
      </c>
      <c r="C1932" s="36" t="s">
        <v>1317</v>
      </c>
      <c r="D1932" s="37">
        <v>44732</v>
      </c>
      <c r="E1932" s="36">
        <v>234101</v>
      </c>
      <c r="F1932" s="38" t="s">
        <v>2036</v>
      </c>
      <c r="G1932" s="39" t="s">
        <v>550</v>
      </c>
      <c r="H1932" s="41">
        <v>79000</v>
      </c>
    </row>
    <row r="1933" spans="1:8" s="5" customFormat="1" ht="20.25" x14ac:dyDescent="0.3">
      <c r="A1933" s="35">
        <v>1000056914</v>
      </c>
      <c r="B1933" s="36">
        <v>2475</v>
      </c>
      <c r="C1933" s="36" t="s">
        <v>1377</v>
      </c>
      <c r="D1933" s="37">
        <v>44729</v>
      </c>
      <c r="E1933" s="36">
        <v>234101</v>
      </c>
      <c r="F1933" s="38" t="s">
        <v>2036</v>
      </c>
      <c r="G1933" s="39" t="s">
        <v>550</v>
      </c>
      <c r="H1933" s="41">
        <v>12000</v>
      </c>
    </row>
    <row r="1934" spans="1:8" s="5" customFormat="1" ht="20.25" x14ac:dyDescent="0.3">
      <c r="A1934" s="35">
        <v>1000056953</v>
      </c>
      <c r="B1934" s="36">
        <v>2492</v>
      </c>
      <c r="C1934" s="36" t="s">
        <v>1197</v>
      </c>
      <c r="D1934" s="37">
        <v>44739</v>
      </c>
      <c r="E1934" s="36">
        <v>234101</v>
      </c>
      <c r="F1934" s="38" t="s">
        <v>2036</v>
      </c>
      <c r="G1934" s="39" t="s">
        <v>550</v>
      </c>
      <c r="H1934" s="41">
        <v>155760</v>
      </c>
    </row>
    <row r="1935" spans="1:8" s="5" customFormat="1" ht="20.25" x14ac:dyDescent="0.3">
      <c r="A1935" s="35"/>
      <c r="B1935" s="36"/>
      <c r="C1935" s="36"/>
      <c r="D1935" s="37"/>
      <c r="E1935" s="36"/>
      <c r="F1935" s="38"/>
      <c r="G1935" s="96" t="s">
        <v>916</v>
      </c>
      <c r="H1935" s="97">
        <f>SUM(H1925:H1934)</f>
        <v>745950</v>
      </c>
    </row>
    <row r="1936" spans="1:8" s="5" customFormat="1" ht="20.25" x14ac:dyDescent="0.3">
      <c r="A1936" s="35">
        <v>1000057159</v>
      </c>
      <c r="B1936" s="36">
        <v>2528</v>
      </c>
      <c r="C1936" s="36" t="s">
        <v>1202</v>
      </c>
      <c r="D1936" s="37">
        <v>44767</v>
      </c>
      <c r="E1936" s="36">
        <v>234101</v>
      </c>
      <c r="F1936" s="38" t="s">
        <v>2036</v>
      </c>
      <c r="G1936" s="39" t="s">
        <v>550</v>
      </c>
      <c r="H1936" s="41">
        <v>123900</v>
      </c>
    </row>
    <row r="1937" spans="1:8" s="5" customFormat="1" ht="20.25" x14ac:dyDescent="0.3">
      <c r="A1937" s="35"/>
      <c r="B1937" s="36"/>
      <c r="C1937" s="36"/>
      <c r="D1937" s="37"/>
      <c r="E1937" s="36"/>
      <c r="F1937" s="38"/>
      <c r="G1937" s="96" t="s">
        <v>860</v>
      </c>
      <c r="H1937" s="97">
        <f>SUM(H1936)</f>
        <v>123900</v>
      </c>
    </row>
    <row r="1938" spans="1:8" s="5" customFormat="1" ht="20.25" x14ac:dyDescent="0.3">
      <c r="A1938" s="35">
        <v>1000057498</v>
      </c>
      <c r="B1938" s="36">
        <v>2586</v>
      </c>
      <c r="C1938" s="36" t="s">
        <v>1206</v>
      </c>
      <c r="D1938" s="37">
        <v>44817</v>
      </c>
      <c r="E1938" s="36">
        <v>234101</v>
      </c>
      <c r="F1938" s="38" t="s">
        <v>2036</v>
      </c>
      <c r="G1938" s="39" t="s">
        <v>550</v>
      </c>
      <c r="H1938" s="41">
        <v>21060</v>
      </c>
    </row>
    <row r="1939" spans="1:8" s="5" customFormat="1" ht="20.25" x14ac:dyDescent="0.3">
      <c r="A1939" s="35"/>
      <c r="B1939" s="36"/>
      <c r="C1939" s="36"/>
      <c r="D1939" s="37"/>
      <c r="E1939" s="36"/>
      <c r="F1939" s="38"/>
      <c r="G1939" s="96" t="s">
        <v>883</v>
      </c>
      <c r="H1939" s="97">
        <f>SUM(H1938)</f>
        <v>21060</v>
      </c>
    </row>
    <row r="1940" spans="1:8" s="5" customFormat="1" ht="20.25" x14ac:dyDescent="0.3">
      <c r="A1940" s="35"/>
      <c r="B1940" s="36"/>
      <c r="C1940" s="36"/>
      <c r="D1940" s="37"/>
      <c r="E1940" s="36"/>
      <c r="F1940" s="38"/>
      <c r="G1940" s="45" t="s">
        <v>2043</v>
      </c>
      <c r="H1940" s="81">
        <f>SUM(H1939,H1937,H1935,H1924,H1922,H1920)</f>
        <v>1176597.3999999999</v>
      </c>
    </row>
    <row r="1941" spans="1:8" s="5" customFormat="1" ht="40.5" x14ac:dyDescent="0.3">
      <c r="A1941" s="49">
        <v>1000054477</v>
      </c>
      <c r="B1941" s="36">
        <v>318</v>
      </c>
      <c r="C1941" s="36" t="s">
        <v>1841</v>
      </c>
      <c r="D1941" s="37">
        <v>44420</v>
      </c>
      <c r="E1941" s="36">
        <v>231101</v>
      </c>
      <c r="F1941" s="38" t="s">
        <v>2044</v>
      </c>
      <c r="G1941" s="39" t="s">
        <v>553</v>
      </c>
      <c r="H1941" s="41">
        <v>64170</v>
      </c>
    </row>
    <row r="1942" spans="1:8" s="5" customFormat="1" ht="20.25" x14ac:dyDescent="0.3">
      <c r="A1942" s="35"/>
      <c r="B1942" s="36"/>
      <c r="C1942" s="36"/>
      <c r="D1942" s="37"/>
      <c r="E1942" s="36"/>
      <c r="F1942" s="38"/>
      <c r="G1942" s="96" t="s">
        <v>1145</v>
      </c>
      <c r="H1942" s="97">
        <f>SUM(H1941:H1941)</f>
        <v>64170</v>
      </c>
    </row>
    <row r="1943" spans="1:8" s="5" customFormat="1" ht="40.5" x14ac:dyDescent="0.3">
      <c r="A1943" s="49">
        <v>1000054640</v>
      </c>
      <c r="B1943" s="36">
        <v>321</v>
      </c>
      <c r="C1943" s="36" t="s">
        <v>2045</v>
      </c>
      <c r="D1943" s="37">
        <v>44440</v>
      </c>
      <c r="E1943" s="36">
        <v>231101</v>
      </c>
      <c r="F1943" s="38" t="s">
        <v>2044</v>
      </c>
      <c r="G1943" s="39" t="s">
        <v>553</v>
      </c>
      <c r="H1943" s="41">
        <v>94700</v>
      </c>
    </row>
    <row r="1944" spans="1:8" s="5" customFormat="1" ht="20.25" x14ac:dyDescent="0.3">
      <c r="A1944" s="35"/>
      <c r="B1944" s="36"/>
      <c r="C1944" s="36"/>
      <c r="D1944" s="37"/>
      <c r="E1944" s="36"/>
      <c r="F1944" s="38"/>
      <c r="G1944" s="96" t="s">
        <v>925</v>
      </c>
      <c r="H1944" s="97">
        <f>SUM(H1943:H1943)</f>
        <v>94700</v>
      </c>
    </row>
    <row r="1945" spans="1:8" s="5" customFormat="1" ht="40.5" x14ac:dyDescent="0.3">
      <c r="A1945" s="35">
        <v>1000055041</v>
      </c>
      <c r="B1945" s="36">
        <v>337</v>
      </c>
      <c r="C1945" s="36" t="s">
        <v>1529</v>
      </c>
      <c r="D1945" s="37">
        <v>44481</v>
      </c>
      <c r="E1945" s="36">
        <v>231101</v>
      </c>
      <c r="F1945" s="38" t="s">
        <v>2044</v>
      </c>
      <c r="G1945" s="48" t="s">
        <v>553</v>
      </c>
      <c r="H1945" s="41">
        <v>62870</v>
      </c>
    </row>
    <row r="1946" spans="1:8" s="5" customFormat="1" ht="40.5" x14ac:dyDescent="0.3">
      <c r="A1946" s="35">
        <v>1000055060</v>
      </c>
      <c r="B1946" s="36">
        <v>336</v>
      </c>
      <c r="C1946" s="36" t="s">
        <v>1244</v>
      </c>
      <c r="D1946" s="37">
        <v>44481</v>
      </c>
      <c r="E1946" s="36">
        <v>231101</v>
      </c>
      <c r="F1946" s="38" t="s">
        <v>2044</v>
      </c>
      <c r="G1946" s="48" t="s">
        <v>553</v>
      </c>
      <c r="H1946" s="41">
        <v>99860</v>
      </c>
    </row>
    <row r="1947" spans="1:8" s="5" customFormat="1" ht="20.25" x14ac:dyDescent="0.3">
      <c r="A1947" s="35"/>
      <c r="B1947" s="36"/>
      <c r="C1947" s="36"/>
      <c r="D1947" s="37"/>
      <c r="E1947" s="36"/>
      <c r="F1947" s="38"/>
      <c r="G1947" s="96" t="s">
        <v>928</v>
      </c>
      <c r="H1947" s="97">
        <f>SUM(H1945:H1946)</f>
        <v>162730</v>
      </c>
    </row>
    <row r="1948" spans="1:8" s="5" customFormat="1" ht="40.5" x14ac:dyDescent="0.3">
      <c r="A1948" s="35">
        <v>1000054893</v>
      </c>
      <c r="B1948" s="36">
        <v>344</v>
      </c>
      <c r="C1948" s="36" t="s">
        <v>1208</v>
      </c>
      <c r="D1948" s="37">
        <v>44495</v>
      </c>
      <c r="E1948" s="36">
        <v>231101</v>
      </c>
      <c r="F1948" s="38" t="s">
        <v>2044</v>
      </c>
      <c r="G1948" s="48" t="s">
        <v>553</v>
      </c>
      <c r="H1948" s="41">
        <v>62870</v>
      </c>
    </row>
    <row r="1949" spans="1:8" s="5" customFormat="1" ht="40.5" x14ac:dyDescent="0.3">
      <c r="A1949" s="35">
        <v>1000054766</v>
      </c>
      <c r="B1949" s="36">
        <v>345</v>
      </c>
      <c r="C1949" s="36" t="s">
        <v>1251</v>
      </c>
      <c r="D1949" s="37">
        <v>44495</v>
      </c>
      <c r="E1949" s="36">
        <v>231101</v>
      </c>
      <c r="F1949" s="38" t="s">
        <v>2044</v>
      </c>
      <c r="G1949" s="48" t="s">
        <v>553</v>
      </c>
      <c r="H1949" s="41">
        <v>99860</v>
      </c>
    </row>
    <row r="1950" spans="1:8" s="5" customFormat="1" ht="40.5" x14ac:dyDescent="0.3">
      <c r="A1950" s="35">
        <v>1000055240</v>
      </c>
      <c r="B1950" s="36">
        <v>343</v>
      </c>
      <c r="C1950" s="36" t="s">
        <v>1248</v>
      </c>
      <c r="D1950" s="37" t="s">
        <v>2046</v>
      </c>
      <c r="E1950" s="36">
        <v>231101</v>
      </c>
      <c r="F1950" s="38" t="s">
        <v>2044</v>
      </c>
      <c r="G1950" s="48" t="s">
        <v>553</v>
      </c>
      <c r="H1950" s="41">
        <v>99860</v>
      </c>
    </row>
    <row r="1951" spans="1:8" s="5" customFormat="1" ht="20.25" x14ac:dyDescent="0.3">
      <c r="A1951" s="35"/>
      <c r="B1951" s="36"/>
      <c r="C1951" s="36"/>
      <c r="D1951" s="37"/>
      <c r="E1951" s="36"/>
      <c r="F1951" s="38"/>
      <c r="G1951" s="96" t="s">
        <v>931</v>
      </c>
      <c r="H1951" s="97">
        <f>SUM(H1948:H1950)</f>
        <v>262590</v>
      </c>
    </row>
    <row r="1952" spans="1:8" s="5" customFormat="1" ht="40.5" x14ac:dyDescent="0.3">
      <c r="A1952" s="35">
        <v>1000055518</v>
      </c>
      <c r="B1952" s="36">
        <v>356</v>
      </c>
      <c r="C1952" s="36" t="s">
        <v>1360</v>
      </c>
      <c r="D1952" s="37">
        <v>44538</v>
      </c>
      <c r="E1952" s="36">
        <v>231101</v>
      </c>
      <c r="F1952" s="38" t="s">
        <v>2044</v>
      </c>
      <c r="G1952" s="48" t="s">
        <v>553</v>
      </c>
      <c r="H1952" s="41">
        <v>65700</v>
      </c>
    </row>
    <row r="1953" spans="1:8" s="5" customFormat="1" ht="40.5" x14ac:dyDescent="0.3">
      <c r="A1953" s="35">
        <v>1000055517</v>
      </c>
      <c r="B1953" s="36">
        <v>357</v>
      </c>
      <c r="C1953" s="36" t="s">
        <v>1228</v>
      </c>
      <c r="D1953" s="37">
        <v>44538</v>
      </c>
      <c r="E1953" s="36">
        <v>231101</v>
      </c>
      <c r="F1953" s="38" t="s">
        <v>2044</v>
      </c>
      <c r="G1953" s="48" t="s">
        <v>553</v>
      </c>
      <c r="H1953" s="41">
        <v>103720</v>
      </c>
    </row>
    <row r="1954" spans="1:8" s="5" customFormat="1" ht="20.25" x14ac:dyDescent="0.3">
      <c r="A1954" s="35"/>
      <c r="B1954" s="36"/>
      <c r="C1954" s="36"/>
      <c r="D1954" s="37"/>
      <c r="E1954" s="36"/>
      <c r="F1954" s="38"/>
      <c r="G1954" s="96" t="s">
        <v>996</v>
      </c>
      <c r="H1954" s="97">
        <f>SUM(H1952:H1953)</f>
        <v>169420</v>
      </c>
    </row>
    <row r="1955" spans="1:8" s="5" customFormat="1" ht="40.5" x14ac:dyDescent="0.3">
      <c r="A1955" s="56">
        <v>1000055572</v>
      </c>
      <c r="B1955" s="36">
        <v>363</v>
      </c>
      <c r="C1955" s="36" t="s">
        <v>1362</v>
      </c>
      <c r="D1955" s="37">
        <v>44561</v>
      </c>
      <c r="E1955" s="36">
        <v>231101</v>
      </c>
      <c r="F1955" s="38" t="s">
        <v>2044</v>
      </c>
      <c r="G1955" s="48" t="s">
        <v>553</v>
      </c>
      <c r="H1955" s="41">
        <v>75800</v>
      </c>
    </row>
    <row r="1956" spans="1:8" s="5" customFormat="1" ht="40.5" x14ac:dyDescent="0.3">
      <c r="A1956" s="35">
        <v>1000055573</v>
      </c>
      <c r="B1956" s="36">
        <v>364</v>
      </c>
      <c r="C1956" s="36" t="s">
        <v>1809</v>
      </c>
      <c r="D1956" s="37">
        <v>44561</v>
      </c>
      <c r="E1956" s="36">
        <v>231101</v>
      </c>
      <c r="F1956" s="38" t="s">
        <v>2044</v>
      </c>
      <c r="G1956" s="48" t="s">
        <v>553</v>
      </c>
      <c r="H1956" s="41">
        <v>75800</v>
      </c>
    </row>
    <row r="1957" spans="1:8" s="5" customFormat="1" ht="40.5" x14ac:dyDescent="0.3">
      <c r="A1957" s="56">
        <v>1000055657</v>
      </c>
      <c r="B1957" s="36">
        <v>361</v>
      </c>
      <c r="C1957" s="36" t="s">
        <v>2047</v>
      </c>
      <c r="D1957" s="37">
        <v>44561</v>
      </c>
      <c r="E1957" s="36">
        <v>231101</v>
      </c>
      <c r="F1957" s="38" t="s">
        <v>2044</v>
      </c>
      <c r="G1957" s="48" t="s">
        <v>553</v>
      </c>
      <c r="H1957" s="41">
        <v>66420</v>
      </c>
    </row>
    <row r="1958" spans="1:8" s="5" customFormat="1" ht="20.25" x14ac:dyDescent="0.3">
      <c r="A1958" s="35"/>
      <c r="B1958" s="36"/>
      <c r="C1958" s="36"/>
      <c r="D1958" s="37"/>
      <c r="E1958" s="36"/>
      <c r="F1958" s="38"/>
      <c r="G1958" s="96" t="s">
        <v>938</v>
      </c>
      <c r="H1958" s="97">
        <f>SUM(H1955:H1957)</f>
        <v>218020</v>
      </c>
    </row>
    <row r="1959" spans="1:8" s="5" customFormat="1" ht="40.5" x14ac:dyDescent="0.3">
      <c r="A1959" s="49">
        <v>1000056156</v>
      </c>
      <c r="B1959" s="36">
        <v>244</v>
      </c>
      <c r="C1959" s="36" t="s">
        <v>2048</v>
      </c>
      <c r="D1959" s="37">
        <v>44627</v>
      </c>
      <c r="E1959" s="36">
        <v>231101</v>
      </c>
      <c r="F1959" s="38" t="s">
        <v>2044</v>
      </c>
      <c r="G1959" s="48" t="s">
        <v>553</v>
      </c>
      <c r="H1959" s="41">
        <v>111716.5</v>
      </c>
    </row>
    <row r="1960" spans="1:8" s="5" customFormat="1" ht="20.25" x14ac:dyDescent="0.3">
      <c r="A1960" s="35"/>
      <c r="B1960" s="36"/>
      <c r="C1960" s="36"/>
      <c r="D1960" s="37"/>
      <c r="E1960" s="36"/>
      <c r="F1960" s="38"/>
      <c r="G1960" s="96" t="s">
        <v>940</v>
      </c>
      <c r="H1960" s="97">
        <f>SUM(H1959:H1959)</f>
        <v>111716.5</v>
      </c>
    </row>
    <row r="1961" spans="1:8" s="5" customFormat="1" ht="40.5" x14ac:dyDescent="0.3">
      <c r="A1961" s="35" t="s">
        <v>2049</v>
      </c>
      <c r="B1961" s="36">
        <v>386</v>
      </c>
      <c r="C1961" s="36" t="s">
        <v>2050</v>
      </c>
      <c r="D1961" s="37">
        <v>44664</v>
      </c>
      <c r="E1961" s="36">
        <v>231101</v>
      </c>
      <c r="F1961" s="38" t="s">
        <v>2044</v>
      </c>
      <c r="G1961" s="48" t="s">
        <v>553</v>
      </c>
      <c r="H1961" s="41">
        <v>73390</v>
      </c>
    </row>
    <row r="1962" spans="1:8" s="5" customFormat="1" ht="20.25" x14ac:dyDescent="0.3">
      <c r="A1962" s="35"/>
      <c r="B1962" s="36"/>
      <c r="C1962" s="36"/>
      <c r="D1962" s="37"/>
      <c r="E1962" s="36"/>
      <c r="F1962" s="38"/>
      <c r="G1962" s="96" t="s">
        <v>916</v>
      </c>
      <c r="H1962" s="97">
        <f>SUM(H1961:H1961)</f>
        <v>73390</v>
      </c>
    </row>
    <row r="1963" spans="1:8" s="5" customFormat="1" ht="40.5" x14ac:dyDescent="0.3">
      <c r="A1963" s="35" t="s">
        <v>2049</v>
      </c>
      <c r="B1963" s="36">
        <v>399</v>
      </c>
      <c r="C1963" s="36" t="s">
        <v>1385</v>
      </c>
      <c r="D1963" s="37">
        <v>44694</v>
      </c>
      <c r="E1963" s="36">
        <v>231101</v>
      </c>
      <c r="F1963" s="38" t="s">
        <v>2044</v>
      </c>
      <c r="G1963" s="48" t="s">
        <v>553</v>
      </c>
      <c r="H1963" s="41">
        <v>294486</v>
      </c>
    </row>
    <row r="1964" spans="1:8" s="5" customFormat="1" ht="20.25" x14ac:dyDescent="0.3">
      <c r="A1964" s="35"/>
      <c r="B1964" s="36"/>
      <c r="C1964" s="36"/>
      <c r="D1964" s="37"/>
      <c r="E1964" s="36"/>
      <c r="F1964" s="38"/>
      <c r="G1964" s="96" t="s">
        <v>860</v>
      </c>
      <c r="H1964" s="97">
        <f>SUM(H1963)</f>
        <v>294486</v>
      </c>
    </row>
    <row r="1965" spans="1:8" s="5" customFormat="1" ht="40.5" x14ac:dyDescent="0.3">
      <c r="A1965" s="35" t="s">
        <v>2049</v>
      </c>
      <c r="B1965" s="36">
        <v>404</v>
      </c>
      <c r="C1965" s="36" t="s">
        <v>2051</v>
      </c>
      <c r="D1965" s="37">
        <v>44740</v>
      </c>
      <c r="E1965" s="36">
        <v>231101</v>
      </c>
      <c r="F1965" s="38" t="s">
        <v>2044</v>
      </c>
      <c r="G1965" s="48" t="s">
        <v>553</v>
      </c>
      <c r="H1965" s="41">
        <v>354610</v>
      </c>
    </row>
    <row r="1966" spans="1:8" s="5" customFormat="1" ht="40.5" x14ac:dyDescent="0.3">
      <c r="A1966" s="35">
        <v>1000057238</v>
      </c>
      <c r="B1966" s="36">
        <v>409</v>
      </c>
      <c r="C1966" s="36" t="s">
        <v>1387</v>
      </c>
      <c r="D1966" s="37">
        <v>44785</v>
      </c>
      <c r="E1966" s="36">
        <v>231101</v>
      </c>
      <c r="F1966" s="38" t="s">
        <v>2044</v>
      </c>
      <c r="G1966" s="48" t="s">
        <v>553</v>
      </c>
      <c r="H1966" s="41">
        <v>152760</v>
      </c>
    </row>
    <row r="1967" spans="1:8" s="5" customFormat="1" ht="20.25" x14ac:dyDescent="0.3">
      <c r="A1967" s="35"/>
      <c r="B1967" s="36"/>
      <c r="C1967" s="36"/>
      <c r="D1967" s="37"/>
      <c r="E1967" s="36"/>
      <c r="F1967" s="38"/>
      <c r="G1967" s="96" t="s">
        <v>872</v>
      </c>
      <c r="H1967" s="97">
        <f>SUM(H1965:H1966)</f>
        <v>507370</v>
      </c>
    </row>
    <row r="1968" spans="1:8" s="5" customFormat="1" ht="40.5" x14ac:dyDescent="0.3">
      <c r="A1968" s="35">
        <v>1000057361</v>
      </c>
      <c r="B1968" s="36">
        <v>4005</v>
      </c>
      <c r="C1968" s="36" t="s">
        <v>2052</v>
      </c>
      <c r="D1968" s="37">
        <v>44770</v>
      </c>
      <c r="E1968" s="36">
        <v>231101</v>
      </c>
      <c r="F1968" s="38" t="s">
        <v>2044</v>
      </c>
      <c r="G1968" s="48" t="s">
        <v>553</v>
      </c>
      <c r="H1968" s="41">
        <v>152760</v>
      </c>
    </row>
    <row r="1969" spans="1:8" s="5" customFormat="1" ht="20.25" x14ac:dyDescent="0.3">
      <c r="A1969" s="35"/>
      <c r="B1969" s="36"/>
      <c r="C1969" s="36"/>
      <c r="D1969" s="37"/>
      <c r="E1969" s="36"/>
      <c r="F1969" s="38"/>
      <c r="G1969" s="96" t="s">
        <v>883</v>
      </c>
      <c r="H1969" s="97">
        <f>SUM(H1968)</f>
        <v>152760</v>
      </c>
    </row>
    <row r="1970" spans="1:8" s="5" customFormat="1" ht="20.25" x14ac:dyDescent="0.3">
      <c r="A1970" s="35"/>
      <c r="B1970" s="36"/>
      <c r="C1970" s="36"/>
      <c r="D1970" s="37"/>
      <c r="E1970" s="36"/>
      <c r="F1970" s="38"/>
      <c r="G1970" s="45" t="s">
        <v>2053</v>
      </c>
      <c r="H1970" s="81">
        <f>SUM(H1969,H1967,H1964,H1962,H1960,H1958,H1954,H1951,H1947,H1944,H1942)</f>
        <v>2111352.5</v>
      </c>
    </row>
    <row r="1971" spans="1:8" s="5" customFormat="1" ht="20.25" x14ac:dyDescent="0.3">
      <c r="A1971" s="35" t="s">
        <v>21</v>
      </c>
      <c r="B1971" s="36">
        <v>10120</v>
      </c>
      <c r="C1971" s="36" t="s">
        <v>1111</v>
      </c>
      <c r="D1971" s="37">
        <v>44572</v>
      </c>
      <c r="E1971" s="36">
        <v>227206</v>
      </c>
      <c r="F1971" s="38" t="s">
        <v>2054</v>
      </c>
      <c r="G1971" s="39" t="s">
        <v>562</v>
      </c>
      <c r="H1971" s="41">
        <v>12036</v>
      </c>
    </row>
    <row r="1972" spans="1:8" s="5" customFormat="1" ht="20.25" x14ac:dyDescent="0.3">
      <c r="A1972" s="35"/>
      <c r="B1972" s="36"/>
      <c r="C1972" s="36"/>
      <c r="D1972" s="37"/>
      <c r="E1972" s="36"/>
      <c r="F1972" s="38"/>
      <c r="G1972" s="96" t="s">
        <v>940</v>
      </c>
      <c r="H1972" s="97">
        <f>SUM(H1971:H1971)</f>
        <v>12036</v>
      </c>
    </row>
    <row r="1973" spans="1:8" s="5" customFormat="1" ht="20.25" x14ac:dyDescent="0.3">
      <c r="A1973" s="35" t="s">
        <v>21</v>
      </c>
      <c r="B1973" s="36">
        <v>10122</v>
      </c>
      <c r="C1973" s="36" t="s">
        <v>2020</v>
      </c>
      <c r="D1973" s="37">
        <v>44670</v>
      </c>
      <c r="E1973" s="36">
        <v>227206</v>
      </c>
      <c r="F1973" s="38" t="s">
        <v>2054</v>
      </c>
      <c r="G1973" s="39" t="s">
        <v>562</v>
      </c>
      <c r="H1973" s="41">
        <v>12036</v>
      </c>
    </row>
    <row r="1974" spans="1:8" s="5" customFormat="1" ht="20.25" x14ac:dyDescent="0.3">
      <c r="A1974" s="35"/>
      <c r="B1974" s="36"/>
      <c r="C1974" s="36"/>
      <c r="D1974" s="37"/>
      <c r="E1974" s="36"/>
      <c r="F1974" s="38"/>
      <c r="G1974" s="96" t="s">
        <v>1039</v>
      </c>
      <c r="H1974" s="97">
        <f>SUM(H1973:H1973)</f>
        <v>12036</v>
      </c>
    </row>
    <row r="1975" spans="1:8" s="5" customFormat="1" ht="20.25" x14ac:dyDescent="0.3">
      <c r="A1975" s="35" t="s">
        <v>21</v>
      </c>
      <c r="B1975" s="36">
        <v>10124</v>
      </c>
      <c r="C1975" s="36" t="s">
        <v>2055</v>
      </c>
      <c r="D1975" s="37">
        <v>44733</v>
      </c>
      <c r="E1975" s="36">
        <v>227206</v>
      </c>
      <c r="F1975" s="38" t="s">
        <v>2054</v>
      </c>
      <c r="G1975" s="39" t="s">
        <v>562</v>
      </c>
      <c r="H1975" s="41">
        <v>12036</v>
      </c>
    </row>
    <row r="1976" spans="1:8" s="5" customFormat="1" ht="20.25" x14ac:dyDescent="0.3">
      <c r="A1976" s="35"/>
      <c r="B1976" s="36"/>
      <c r="C1976" s="36"/>
      <c r="D1976" s="37"/>
      <c r="E1976" s="36"/>
      <c r="F1976" s="38"/>
      <c r="G1976" s="96" t="s">
        <v>860</v>
      </c>
      <c r="H1976" s="97">
        <f>SUM(H1975:H1975)</f>
        <v>12036</v>
      </c>
    </row>
    <row r="1977" spans="1:8" s="5" customFormat="1" ht="20.25" x14ac:dyDescent="0.3">
      <c r="A1977" s="49" t="s">
        <v>21</v>
      </c>
      <c r="B1977" s="50">
        <v>10125</v>
      </c>
      <c r="C1977" s="50" t="s">
        <v>2056</v>
      </c>
      <c r="D1977" s="51">
        <v>44776</v>
      </c>
      <c r="E1977" s="50">
        <v>227206</v>
      </c>
      <c r="F1977" s="52" t="s">
        <v>2054</v>
      </c>
      <c r="G1977" s="53" t="s">
        <v>562</v>
      </c>
      <c r="H1977" s="54">
        <v>55460</v>
      </c>
    </row>
    <row r="1978" spans="1:8" s="5" customFormat="1" ht="20.25" x14ac:dyDescent="0.3">
      <c r="A1978" s="49"/>
      <c r="B1978" s="50"/>
      <c r="C1978" s="50"/>
      <c r="D1978" s="51"/>
      <c r="E1978" s="50"/>
      <c r="F1978" s="52"/>
      <c r="G1978" s="96" t="s">
        <v>860</v>
      </c>
      <c r="H1978" s="97">
        <f>SUM(H1977:H1977)</f>
        <v>55460</v>
      </c>
    </row>
    <row r="1979" spans="1:8" s="5" customFormat="1" ht="20.25" x14ac:dyDescent="0.3">
      <c r="A1979" s="35" t="s">
        <v>21</v>
      </c>
      <c r="B1979" s="36">
        <v>10135</v>
      </c>
      <c r="C1979" s="36" t="s">
        <v>2056</v>
      </c>
      <c r="D1979" s="37">
        <v>44795</v>
      </c>
      <c r="E1979" s="36">
        <v>227206</v>
      </c>
      <c r="F1979" s="38" t="s">
        <v>2054</v>
      </c>
      <c r="G1979" s="39" t="s">
        <v>562</v>
      </c>
      <c r="H1979" s="41">
        <v>12036</v>
      </c>
    </row>
    <row r="1980" spans="1:8" s="5" customFormat="1" ht="20.25" x14ac:dyDescent="0.3">
      <c r="A1980" s="35" t="s">
        <v>21</v>
      </c>
      <c r="B1980" s="36">
        <v>10125</v>
      </c>
      <c r="C1980" s="36" t="s">
        <v>2057</v>
      </c>
      <c r="D1980" s="37">
        <v>44764</v>
      </c>
      <c r="E1980" s="36">
        <v>227206</v>
      </c>
      <c r="F1980" s="38" t="s">
        <v>2054</v>
      </c>
      <c r="G1980" s="39" t="s">
        <v>562</v>
      </c>
      <c r="H1980" s="41">
        <v>12036</v>
      </c>
    </row>
    <row r="1981" spans="1:8" s="5" customFormat="1" ht="20.25" x14ac:dyDescent="0.3">
      <c r="A1981" s="35" t="s">
        <v>21</v>
      </c>
      <c r="B1981" s="36">
        <v>10139</v>
      </c>
      <c r="C1981" s="36" t="s">
        <v>1367</v>
      </c>
      <c r="D1981" s="37">
        <v>44825</v>
      </c>
      <c r="E1981" s="36">
        <v>227206</v>
      </c>
      <c r="F1981" s="38" t="s">
        <v>2054</v>
      </c>
      <c r="G1981" s="39" t="s">
        <v>562</v>
      </c>
      <c r="H1981" s="41">
        <v>12036</v>
      </c>
    </row>
    <row r="1982" spans="1:8" s="5" customFormat="1" ht="20.25" x14ac:dyDescent="0.3">
      <c r="A1982" s="35"/>
      <c r="B1982" s="36"/>
      <c r="C1982" s="36"/>
      <c r="D1982" s="37"/>
      <c r="E1982" s="36"/>
      <c r="F1982" s="38"/>
      <c r="G1982" s="96" t="s">
        <v>883</v>
      </c>
      <c r="H1982" s="97">
        <f>SUM(H1979:H1981)</f>
        <v>36108</v>
      </c>
    </row>
    <row r="1983" spans="1:8" s="9" customFormat="1" ht="20.25" x14ac:dyDescent="0.3">
      <c r="A1983" s="35"/>
      <c r="B1983" s="36"/>
      <c r="C1983" s="36"/>
      <c r="D1983" s="37"/>
      <c r="E1983" s="36"/>
      <c r="F1983" s="38"/>
      <c r="G1983" s="45" t="s">
        <v>2058</v>
      </c>
      <c r="H1983" s="81">
        <f>SUM(H1982,H1978,H1976,H1974,H1972)</f>
        <v>127676</v>
      </c>
    </row>
    <row r="1984" spans="1:8" s="9" customFormat="1" ht="20.25" x14ac:dyDescent="0.3">
      <c r="A1984" s="35">
        <v>1000056468</v>
      </c>
      <c r="B1984" s="36">
        <v>9100431616</v>
      </c>
      <c r="C1984" s="36" t="s">
        <v>2059</v>
      </c>
      <c r="D1984" s="37">
        <v>44664</v>
      </c>
      <c r="E1984" s="36">
        <v>234101</v>
      </c>
      <c r="F1984" s="38">
        <v>101027721</v>
      </c>
      <c r="G1984" s="79" t="s">
        <v>563</v>
      </c>
      <c r="H1984" s="80">
        <v>92310.25</v>
      </c>
    </row>
    <row r="1985" spans="1:8" s="9" customFormat="1" ht="20.25" x14ac:dyDescent="0.3">
      <c r="A1985" s="35"/>
      <c r="B1985" s="36"/>
      <c r="C1985" s="36"/>
      <c r="D1985" s="37"/>
      <c r="E1985" s="36"/>
      <c r="F1985" s="38"/>
      <c r="G1985" s="101" t="s">
        <v>1039</v>
      </c>
      <c r="H1985" s="102">
        <f>SUM(H1984:H1984)</f>
        <v>92310.25</v>
      </c>
    </row>
    <row r="1986" spans="1:8" s="9" customFormat="1" ht="20.25" x14ac:dyDescent="0.3">
      <c r="A1986" s="35">
        <v>1000056110</v>
      </c>
      <c r="B1986" s="36">
        <v>9100414405</v>
      </c>
      <c r="C1986" s="36" t="s">
        <v>2060</v>
      </c>
      <c r="D1986" s="37">
        <v>44621</v>
      </c>
      <c r="E1986" s="36">
        <v>234101</v>
      </c>
      <c r="F1986" s="38">
        <v>101027721</v>
      </c>
      <c r="G1986" s="79" t="s">
        <v>563</v>
      </c>
      <c r="H1986" s="80">
        <v>184620.5</v>
      </c>
    </row>
    <row r="1987" spans="1:8" s="9" customFormat="1" ht="20.25" x14ac:dyDescent="0.3">
      <c r="A1987" s="35"/>
      <c r="B1987" s="36"/>
      <c r="C1987" s="36"/>
      <c r="D1987" s="37"/>
      <c r="E1987" s="36"/>
      <c r="F1987" s="38"/>
      <c r="G1987" s="101" t="s">
        <v>916</v>
      </c>
      <c r="H1987" s="102">
        <f>SUM(H1986:H1986)</f>
        <v>184620.5</v>
      </c>
    </row>
    <row r="1988" spans="1:8" s="9" customFormat="1" ht="20.25" x14ac:dyDescent="0.3">
      <c r="A1988" s="35">
        <v>1000057054</v>
      </c>
      <c r="B1988" s="36">
        <v>9100466797</v>
      </c>
      <c r="C1988" s="36" t="s">
        <v>2061</v>
      </c>
      <c r="D1988" s="37">
        <v>44753</v>
      </c>
      <c r="E1988" s="36">
        <v>237303</v>
      </c>
      <c r="F1988" s="38">
        <v>101027721</v>
      </c>
      <c r="G1988" s="79" t="s">
        <v>563</v>
      </c>
      <c r="H1988" s="80">
        <v>163841</v>
      </c>
    </row>
    <row r="1989" spans="1:8" s="5" customFormat="1" ht="20.25" x14ac:dyDescent="0.3">
      <c r="A1989" s="35">
        <v>1000057099</v>
      </c>
      <c r="B1989" s="36">
        <v>9100469623</v>
      </c>
      <c r="C1989" s="36" t="s">
        <v>2062</v>
      </c>
      <c r="D1989" s="37">
        <v>44760</v>
      </c>
      <c r="E1989" s="36">
        <v>237303</v>
      </c>
      <c r="F1989" s="38">
        <v>101027721</v>
      </c>
      <c r="G1989" s="79" t="s">
        <v>563</v>
      </c>
      <c r="H1989" s="80">
        <v>138220</v>
      </c>
    </row>
    <row r="1990" spans="1:8" s="9" customFormat="1" ht="20.25" x14ac:dyDescent="0.3">
      <c r="A1990" s="35"/>
      <c r="B1990" s="36"/>
      <c r="C1990" s="36"/>
      <c r="D1990" s="37"/>
      <c r="E1990" s="36"/>
      <c r="F1990" s="38"/>
      <c r="G1990" s="101" t="s">
        <v>860</v>
      </c>
      <c r="H1990" s="102">
        <f>SUM(H1988:H1989)</f>
        <v>302061</v>
      </c>
    </row>
    <row r="1991" spans="1:8" s="9" customFormat="1" ht="20.25" x14ac:dyDescent="0.3">
      <c r="A1991" s="35">
        <v>1000057210</v>
      </c>
      <c r="B1991" s="36">
        <v>9100477403</v>
      </c>
      <c r="C1991" s="36" t="s">
        <v>2063</v>
      </c>
      <c r="D1991" s="37">
        <v>44778</v>
      </c>
      <c r="E1991" s="36">
        <v>237303</v>
      </c>
      <c r="F1991" s="38">
        <v>101027721</v>
      </c>
      <c r="G1991" s="79" t="s">
        <v>563</v>
      </c>
      <c r="H1991" s="80">
        <v>159208</v>
      </c>
    </row>
    <row r="1992" spans="1:8" s="9" customFormat="1" ht="20.25" x14ac:dyDescent="0.3">
      <c r="A1992" s="35">
        <v>1000057300</v>
      </c>
      <c r="B1992" s="36">
        <v>9100481565</v>
      </c>
      <c r="C1992" s="36" t="s">
        <v>2064</v>
      </c>
      <c r="D1992" s="37">
        <v>44790</v>
      </c>
      <c r="E1992" s="36">
        <v>237303</v>
      </c>
      <c r="F1992" s="38">
        <v>101027721</v>
      </c>
      <c r="G1992" s="79" t="s">
        <v>563</v>
      </c>
      <c r="H1992" s="80">
        <v>158724</v>
      </c>
    </row>
    <row r="1993" spans="1:8" s="9" customFormat="1" ht="20.25" x14ac:dyDescent="0.3">
      <c r="A1993" s="35">
        <v>1000057346</v>
      </c>
      <c r="B1993" s="36">
        <v>9100485296</v>
      </c>
      <c r="C1993" s="36" t="s">
        <v>2065</v>
      </c>
      <c r="D1993" s="37">
        <v>44798</v>
      </c>
      <c r="E1993" s="36">
        <v>237303</v>
      </c>
      <c r="F1993" s="38">
        <v>101027721</v>
      </c>
      <c r="G1993" s="79" t="s">
        <v>563</v>
      </c>
      <c r="H1993" s="80">
        <v>138220</v>
      </c>
    </row>
    <row r="1994" spans="1:8" s="5" customFormat="1" ht="20.25" x14ac:dyDescent="0.3">
      <c r="A1994" s="35"/>
      <c r="B1994" s="36"/>
      <c r="C1994" s="36"/>
      <c r="D1994" s="37"/>
      <c r="E1994" s="36"/>
      <c r="F1994" s="38"/>
      <c r="G1994" s="101" t="s">
        <v>872</v>
      </c>
      <c r="H1994" s="102">
        <f>SUM(H1991:H1993)</f>
        <v>456152</v>
      </c>
    </row>
    <row r="1995" spans="1:8" s="9" customFormat="1" ht="20.25" x14ac:dyDescent="0.3">
      <c r="A1995" s="35">
        <v>1000057331</v>
      </c>
      <c r="B1995" s="36">
        <v>9100484439</v>
      </c>
      <c r="C1995" s="36" t="s">
        <v>2066</v>
      </c>
      <c r="D1995" s="37">
        <v>44797</v>
      </c>
      <c r="E1995" s="36">
        <v>237303</v>
      </c>
      <c r="F1995" s="38">
        <v>101027721</v>
      </c>
      <c r="G1995" s="79" t="s">
        <v>563</v>
      </c>
      <c r="H1995" s="80">
        <v>125000</v>
      </c>
    </row>
    <row r="1996" spans="1:8" s="9" customFormat="1" ht="20.25" x14ac:dyDescent="0.3">
      <c r="A1996" s="35">
        <v>1000057330</v>
      </c>
      <c r="B1996" s="36">
        <v>9100484120</v>
      </c>
      <c r="C1996" s="36" t="s">
        <v>2067</v>
      </c>
      <c r="D1996" s="37">
        <v>44796</v>
      </c>
      <c r="E1996" s="36">
        <v>237303</v>
      </c>
      <c r="F1996" s="38">
        <v>101027721</v>
      </c>
      <c r="G1996" s="79" t="s">
        <v>563</v>
      </c>
      <c r="H1996" s="80">
        <v>164800</v>
      </c>
    </row>
    <row r="1997" spans="1:8" s="9" customFormat="1" ht="20.25" x14ac:dyDescent="0.3">
      <c r="A1997" s="35">
        <v>1000057112</v>
      </c>
      <c r="B1997" s="36">
        <v>9100481557</v>
      </c>
      <c r="C1997" s="36" t="s">
        <v>2068</v>
      </c>
      <c r="D1997" s="37">
        <v>44790</v>
      </c>
      <c r="E1997" s="36">
        <v>237202</v>
      </c>
      <c r="F1997" s="38">
        <v>101027721</v>
      </c>
      <c r="G1997" s="79" t="s">
        <v>563</v>
      </c>
      <c r="H1997" s="80">
        <v>161984.89000000001</v>
      </c>
    </row>
    <row r="1998" spans="1:8" s="5" customFormat="1" ht="20.25" x14ac:dyDescent="0.3">
      <c r="A1998" s="35">
        <v>1000057577</v>
      </c>
      <c r="B1998" s="36">
        <v>9100496250</v>
      </c>
      <c r="C1998" s="36" t="s">
        <v>2069</v>
      </c>
      <c r="D1998" s="37">
        <v>44830</v>
      </c>
      <c r="E1998" s="36">
        <v>237202</v>
      </c>
      <c r="F1998" s="38">
        <v>101027721</v>
      </c>
      <c r="G1998" s="79" t="s">
        <v>563</v>
      </c>
      <c r="H1998" s="80">
        <v>125000</v>
      </c>
    </row>
    <row r="1999" spans="1:8" s="9" customFormat="1" ht="20.25" x14ac:dyDescent="0.3">
      <c r="A1999" s="35">
        <v>1000057578</v>
      </c>
      <c r="B1999" s="36">
        <v>9100496308</v>
      </c>
      <c r="C1999" s="36" t="s">
        <v>2070</v>
      </c>
      <c r="D1999" s="37">
        <v>44830</v>
      </c>
      <c r="E1999" s="36">
        <v>237202</v>
      </c>
      <c r="F1999" s="38">
        <v>101027721</v>
      </c>
      <c r="G1999" s="79" t="s">
        <v>563</v>
      </c>
      <c r="H1999" s="80">
        <v>150000</v>
      </c>
    </row>
    <row r="2000" spans="1:8" s="9" customFormat="1" ht="20.25" x14ac:dyDescent="0.3">
      <c r="A2000" s="35"/>
      <c r="B2000" s="36"/>
      <c r="C2000" s="36"/>
      <c r="D2000" s="37"/>
      <c r="E2000" s="36"/>
      <c r="F2000" s="38"/>
      <c r="G2000" s="101" t="s">
        <v>883</v>
      </c>
      <c r="H2000" s="102">
        <f>SUM(H1995:H1999)</f>
        <v>726784.89</v>
      </c>
    </row>
    <row r="2001" spans="1:8" s="9" customFormat="1" ht="20.25" x14ac:dyDescent="0.3">
      <c r="A2001" s="35"/>
      <c r="B2001" s="36"/>
      <c r="C2001" s="36"/>
      <c r="D2001" s="37"/>
      <c r="E2001" s="36"/>
      <c r="F2001" s="38"/>
      <c r="G2001" s="45" t="s">
        <v>2071</v>
      </c>
      <c r="H2001" s="81">
        <f>SUM(H2000,H1994,H1990,H1987,H1985)</f>
        <v>1761928.6400000001</v>
      </c>
    </row>
    <row r="2002" spans="1:8" s="9" customFormat="1" ht="20.25" x14ac:dyDescent="0.3">
      <c r="A2002" s="49">
        <v>1000054112</v>
      </c>
      <c r="B2002" s="36">
        <v>234</v>
      </c>
      <c r="C2002" s="37" t="s">
        <v>1368</v>
      </c>
      <c r="D2002" s="37">
        <v>44371</v>
      </c>
      <c r="E2002" s="36">
        <v>234101</v>
      </c>
      <c r="F2002" s="38">
        <v>131255142</v>
      </c>
      <c r="G2002" s="48" t="s">
        <v>564</v>
      </c>
      <c r="H2002" s="41">
        <v>32340</v>
      </c>
    </row>
    <row r="2003" spans="1:8" s="9" customFormat="1" ht="20.25" x14ac:dyDescent="0.3">
      <c r="A2003" s="49"/>
      <c r="B2003" s="36"/>
      <c r="C2003" s="36"/>
      <c r="D2003" s="37"/>
      <c r="E2003" s="36"/>
      <c r="F2003" s="38"/>
      <c r="G2003" s="96" t="s">
        <v>990</v>
      </c>
      <c r="H2003" s="97">
        <f>SUM(H2002:H2002)</f>
        <v>32340</v>
      </c>
    </row>
    <row r="2004" spans="1:8" s="5" customFormat="1" ht="20.25" x14ac:dyDescent="0.3">
      <c r="A2004" s="49">
        <v>1000054156</v>
      </c>
      <c r="B2004" s="36">
        <v>238</v>
      </c>
      <c r="C2004" s="37" t="s">
        <v>1366</v>
      </c>
      <c r="D2004" s="37">
        <v>44378</v>
      </c>
      <c r="E2004" s="36">
        <v>234101</v>
      </c>
      <c r="F2004" s="38" t="s">
        <v>2072</v>
      </c>
      <c r="G2004" s="48" t="s">
        <v>564</v>
      </c>
      <c r="H2004" s="41">
        <v>124280</v>
      </c>
    </row>
    <row r="2005" spans="1:8" s="9" customFormat="1" ht="20.25" x14ac:dyDescent="0.3">
      <c r="A2005" s="49">
        <v>1000054381</v>
      </c>
      <c r="B2005" s="36">
        <v>246</v>
      </c>
      <c r="C2005" s="37" t="s">
        <v>1475</v>
      </c>
      <c r="D2005" s="37">
        <v>44407</v>
      </c>
      <c r="E2005" s="36">
        <v>234101</v>
      </c>
      <c r="F2005" s="38" t="s">
        <v>2073</v>
      </c>
      <c r="G2005" s="48" t="s">
        <v>564</v>
      </c>
      <c r="H2005" s="41">
        <v>90152</v>
      </c>
    </row>
    <row r="2006" spans="1:8" s="9" customFormat="1" ht="20.25" x14ac:dyDescent="0.3">
      <c r="A2006" s="49"/>
      <c r="B2006" s="36"/>
      <c r="C2006" s="36"/>
      <c r="D2006" s="37"/>
      <c r="E2006" s="36"/>
      <c r="F2006" s="38"/>
      <c r="G2006" s="96" t="s">
        <v>1201</v>
      </c>
      <c r="H2006" s="97">
        <f>SUM(H2004:H2005)</f>
        <v>214432</v>
      </c>
    </row>
    <row r="2007" spans="1:8" s="5" customFormat="1" ht="20.25" x14ac:dyDescent="0.3">
      <c r="A2007" s="49">
        <v>1000054378</v>
      </c>
      <c r="B2007" s="36">
        <v>245</v>
      </c>
      <c r="C2007" s="37" t="s">
        <v>1476</v>
      </c>
      <c r="D2007" s="37">
        <v>44407</v>
      </c>
      <c r="E2007" s="36">
        <v>234101</v>
      </c>
      <c r="F2007" s="38" t="s">
        <v>2072</v>
      </c>
      <c r="G2007" s="48" t="s">
        <v>564</v>
      </c>
      <c r="H2007" s="41">
        <v>91700</v>
      </c>
    </row>
    <row r="2008" spans="1:8" s="9" customFormat="1" ht="20.25" x14ac:dyDescent="0.3">
      <c r="A2008" s="35"/>
      <c r="B2008" s="36"/>
      <c r="C2008" s="36"/>
      <c r="D2008" s="37"/>
      <c r="E2008" s="36"/>
      <c r="F2008" s="38"/>
      <c r="G2008" s="96" t="s">
        <v>1145</v>
      </c>
      <c r="H2008" s="97">
        <f>SUM(H2007:H2007)</f>
        <v>91700</v>
      </c>
    </row>
    <row r="2009" spans="1:8" s="9" customFormat="1" ht="20.25" x14ac:dyDescent="0.3">
      <c r="A2009" s="35">
        <v>1000054878</v>
      </c>
      <c r="B2009" s="36">
        <v>270</v>
      </c>
      <c r="C2009" s="36" t="s">
        <v>994</v>
      </c>
      <c r="D2009" s="37">
        <v>44462</v>
      </c>
      <c r="E2009" s="36">
        <v>234101</v>
      </c>
      <c r="F2009" s="38" t="s">
        <v>2072</v>
      </c>
      <c r="G2009" s="48" t="s">
        <v>564</v>
      </c>
      <c r="H2009" s="41">
        <v>92100</v>
      </c>
    </row>
    <row r="2010" spans="1:8" s="9" customFormat="1" ht="20.25" x14ac:dyDescent="0.3">
      <c r="A2010" s="35">
        <v>1000054929</v>
      </c>
      <c r="B2010" s="36">
        <v>274</v>
      </c>
      <c r="C2010" s="36" t="s">
        <v>1260</v>
      </c>
      <c r="D2010" s="37">
        <v>44470</v>
      </c>
      <c r="E2010" s="36">
        <v>234101</v>
      </c>
      <c r="F2010" s="38" t="s">
        <v>2072</v>
      </c>
      <c r="G2010" s="48" t="s">
        <v>564</v>
      </c>
      <c r="H2010" s="41">
        <v>42500</v>
      </c>
    </row>
    <row r="2011" spans="1:8" s="9" customFormat="1" ht="20.25" x14ac:dyDescent="0.3">
      <c r="A2011" s="35">
        <v>1000054997</v>
      </c>
      <c r="B2011" s="36">
        <v>280</v>
      </c>
      <c r="C2011" s="36" t="s">
        <v>1343</v>
      </c>
      <c r="D2011" s="37">
        <v>44491</v>
      </c>
      <c r="E2011" s="36">
        <v>234101</v>
      </c>
      <c r="F2011" s="38" t="s">
        <v>2072</v>
      </c>
      <c r="G2011" s="48" t="s">
        <v>564</v>
      </c>
      <c r="H2011" s="41">
        <v>76722</v>
      </c>
    </row>
    <row r="2012" spans="1:8" s="9" customFormat="1" ht="20.25" x14ac:dyDescent="0.3">
      <c r="A2012" s="35">
        <v>1000055125</v>
      </c>
      <c r="B2012" s="36">
        <v>278</v>
      </c>
      <c r="C2012" s="36" t="s">
        <v>1263</v>
      </c>
      <c r="D2012" s="37">
        <v>44490</v>
      </c>
      <c r="E2012" s="36">
        <v>234101</v>
      </c>
      <c r="F2012" s="38" t="s">
        <v>2072</v>
      </c>
      <c r="G2012" s="48" t="s">
        <v>564</v>
      </c>
      <c r="H2012" s="41">
        <v>23614</v>
      </c>
    </row>
    <row r="2013" spans="1:8" s="9" customFormat="1" ht="20.25" x14ac:dyDescent="0.3">
      <c r="A2013" s="35"/>
      <c r="B2013" s="36"/>
      <c r="C2013" s="36"/>
      <c r="D2013" s="37"/>
      <c r="E2013" s="36"/>
      <c r="F2013" s="38"/>
      <c r="G2013" s="96" t="s">
        <v>928</v>
      </c>
      <c r="H2013" s="97">
        <f>SUM(H2009:H2012)</f>
        <v>234936</v>
      </c>
    </row>
    <row r="2014" spans="1:8" s="9" customFormat="1" ht="20.25" x14ac:dyDescent="0.3">
      <c r="A2014" s="56">
        <v>1000055235</v>
      </c>
      <c r="B2014" s="36">
        <v>289</v>
      </c>
      <c r="C2014" s="36" t="s">
        <v>1652</v>
      </c>
      <c r="D2014" s="37">
        <v>44515</v>
      </c>
      <c r="E2014" s="36">
        <v>234101</v>
      </c>
      <c r="F2014" s="38" t="s">
        <v>2072</v>
      </c>
      <c r="G2014" s="48" t="s">
        <v>564</v>
      </c>
      <c r="H2014" s="41">
        <v>40670</v>
      </c>
    </row>
    <row r="2015" spans="1:8" s="5" customFormat="1" ht="20.25" x14ac:dyDescent="0.3">
      <c r="A2015" s="56">
        <v>1000055236</v>
      </c>
      <c r="B2015" s="36">
        <v>288</v>
      </c>
      <c r="C2015" s="36" t="s">
        <v>2074</v>
      </c>
      <c r="D2015" s="37">
        <v>44511</v>
      </c>
      <c r="E2015" s="36">
        <v>234101</v>
      </c>
      <c r="F2015" s="38" t="s">
        <v>2072</v>
      </c>
      <c r="G2015" s="48" t="s">
        <v>564</v>
      </c>
      <c r="H2015" s="41">
        <v>57689.7</v>
      </c>
    </row>
    <row r="2016" spans="1:8" s="9" customFormat="1" ht="20.25" x14ac:dyDescent="0.3">
      <c r="A2016" s="35"/>
      <c r="B2016" s="36"/>
      <c r="C2016" s="36"/>
      <c r="D2016" s="37"/>
      <c r="E2016" s="36"/>
      <c r="F2016" s="38"/>
      <c r="G2016" s="96" t="s">
        <v>931</v>
      </c>
      <c r="H2016" s="97">
        <f>SUM(H2014:H2015)</f>
        <v>98359.7</v>
      </c>
    </row>
    <row r="2017" spans="1:8" s="5" customFormat="1" ht="20.25" x14ac:dyDescent="0.3">
      <c r="A2017" s="35">
        <v>1000055406</v>
      </c>
      <c r="B2017" s="36">
        <v>298</v>
      </c>
      <c r="C2017" s="36" t="s">
        <v>2075</v>
      </c>
      <c r="D2017" s="37">
        <v>44530</v>
      </c>
      <c r="E2017" s="36">
        <v>234101</v>
      </c>
      <c r="F2017" s="38" t="s">
        <v>2072</v>
      </c>
      <c r="G2017" s="48" t="s">
        <v>564</v>
      </c>
      <c r="H2017" s="41">
        <v>95340</v>
      </c>
    </row>
    <row r="2018" spans="1:8" s="8" customFormat="1" ht="20.25" x14ac:dyDescent="0.3">
      <c r="A2018" s="35">
        <v>1000055549</v>
      </c>
      <c r="B2018" s="36">
        <v>307</v>
      </c>
      <c r="C2018" s="36" t="s">
        <v>2076</v>
      </c>
      <c r="D2018" s="37">
        <v>44540</v>
      </c>
      <c r="E2018" s="36">
        <v>234101</v>
      </c>
      <c r="F2018" s="38" t="s">
        <v>2072</v>
      </c>
      <c r="G2018" s="48" t="s">
        <v>564</v>
      </c>
      <c r="H2018" s="41">
        <v>58000</v>
      </c>
    </row>
    <row r="2019" spans="1:8" s="5" customFormat="1" ht="20.25" x14ac:dyDescent="0.3">
      <c r="A2019" s="35">
        <v>1000055560</v>
      </c>
      <c r="B2019" s="36">
        <v>308</v>
      </c>
      <c r="C2019" s="36" t="s">
        <v>1523</v>
      </c>
      <c r="D2019" s="37">
        <v>44540</v>
      </c>
      <c r="E2019" s="36">
        <v>234101</v>
      </c>
      <c r="F2019" s="38" t="s">
        <v>2072</v>
      </c>
      <c r="G2019" s="48" t="s">
        <v>564</v>
      </c>
      <c r="H2019" s="41">
        <v>23835</v>
      </c>
    </row>
    <row r="2020" spans="1:8" s="5" customFormat="1" ht="20.25" x14ac:dyDescent="0.3">
      <c r="A2020" s="35"/>
      <c r="B2020" s="36"/>
      <c r="C2020" s="36"/>
      <c r="D2020" s="37"/>
      <c r="E2020" s="36"/>
      <c r="F2020" s="38"/>
      <c r="G2020" s="96" t="s">
        <v>996</v>
      </c>
      <c r="H2020" s="97">
        <f>SUM(H2017:H2019)</f>
        <v>177175</v>
      </c>
    </row>
    <row r="2021" spans="1:8" s="5" customFormat="1" ht="20.25" x14ac:dyDescent="0.3">
      <c r="A2021" s="35">
        <v>1000055594</v>
      </c>
      <c r="B2021" s="36">
        <v>313</v>
      </c>
      <c r="C2021" s="36" t="s">
        <v>2077</v>
      </c>
      <c r="D2021" s="37">
        <v>44552</v>
      </c>
      <c r="E2021" s="36">
        <v>234101</v>
      </c>
      <c r="F2021" s="38" t="s">
        <v>2072</v>
      </c>
      <c r="G2021" s="48" t="s">
        <v>564</v>
      </c>
      <c r="H2021" s="41">
        <v>113500</v>
      </c>
    </row>
    <row r="2022" spans="1:8" s="5" customFormat="1" ht="20.25" x14ac:dyDescent="0.3">
      <c r="A2022" s="35">
        <v>1000055676</v>
      </c>
      <c r="B2022" s="36">
        <v>314</v>
      </c>
      <c r="C2022" s="36" t="s">
        <v>1655</v>
      </c>
      <c r="D2022" s="37">
        <v>44552</v>
      </c>
      <c r="E2022" s="36">
        <v>234101</v>
      </c>
      <c r="F2022" s="38" t="s">
        <v>2072</v>
      </c>
      <c r="G2022" s="48" t="s">
        <v>564</v>
      </c>
      <c r="H2022" s="41">
        <v>79450</v>
      </c>
    </row>
    <row r="2023" spans="1:8" s="5" customFormat="1" ht="20.25" x14ac:dyDescent="0.3">
      <c r="A2023" s="35"/>
      <c r="B2023" s="36"/>
      <c r="C2023" s="36"/>
      <c r="D2023" s="37"/>
      <c r="E2023" s="36"/>
      <c r="F2023" s="38"/>
      <c r="G2023" s="96" t="s">
        <v>938</v>
      </c>
      <c r="H2023" s="97">
        <f>SUM(H2021:H2022)</f>
        <v>192950</v>
      </c>
    </row>
    <row r="2024" spans="1:8" s="5" customFormat="1" ht="20.25" x14ac:dyDescent="0.3">
      <c r="A2024" s="56">
        <v>1000056208</v>
      </c>
      <c r="B2024" s="36">
        <v>330</v>
      </c>
      <c r="C2024" s="36" t="s">
        <v>2078</v>
      </c>
      <c r="D2024" s="37">
        <v>44635</v>
      </c>
      <c r="E2024" s="36">
        <v>234101</v>
      </c>
      <c r="F2024" s="38" t="s">
        <v>2072</v>
      </c>
      <c r="G2024" s="48" t="s">
        <v>564</v>
      </c>
      <c r="H2024" s="41">
        <v>83820</v>
      </c>
    </row>
    <row r="2025" spans="1:8" s="5" customFormat="1" ht="20.25" x14ac:dyDescent="0.3">
      <c r="A2025" s="35"/>
      <c r="B2025" s="36"/>
      <c r="C2025" s="36"/>
      <c r="D2025" s="37"/>
      <c r="E2025" s="36"/>
      <c r="F2025" s="38"/>
      <c r="G2025" s="96" t="s">
        <v>940</v>
      </c>
      <c r="H2025" s="97">
        <f>SUM(H2024:H2024)</f>
        <v>83820</v>
      </c>
    </row>
    <row r="2026" spans="1:8" s="5" customFormat="1" ht="20.25" x14ac:dyDescent="0.3">
      <c r="A2026" s="35">
        <v>1000056325</v>
      </c>
      <c r="B2026" s="36">
        <v>338</v>
      </c>
      <c r="C2026" s="36" t="s">
        <v>2079</v>
      </c>
      <c r="D2026" s="37">
        <v>44652</v>
      </c>
      <c r="E2026" s="36">
        <v>234101</v>
      </c>
      <c r="F2026" s="38" t="s">
        <v>2072</v>
      </c>
      <c r="G2026" s="48" t="s">
        <v>564</v>
      </c>
      <c r="H2026" s="41">
        <v>95340</v>
      </c>
    </row>
    <row r="2027" spans="1:8" s="5" customFormat="1" ht="20.25" x14ac:dyDescent="0.3">
      <c r="A2027" s="35"/>
      <c r="B2027" s="36"/>
      <c r="C2027" s="36"/>
      <c r="D2027" s="37"/>
      <c r="E2027" s="36"/>
      <c r="F2027" s="38"/>
      <c r="G2027" s="96" t="s">
        <v>1039</v>
      </c>
      <c r="H2027" s="97">
        <f>SUM(H2026:H2026)</f>
        <v>95340</v>
      </c>
    </row>
    <row r="2028" spans="1:8" s="5" customFormat="1" ht="20.25" x14ac:dyDescent="0.3">
      <c r="A2028" s="35">
        <v>1000056952</v>
      </c>
      <c r="B2028" s="36">
        <v>375</v>
      </c>
      <c r="C2028" s="36" t="s">
        <v>1508</v>
      </c>
      <c r="D2028" s="37">
        <v>44736</v>
      </c>
      <c r="E2028" s="36">
        <v>234101</v>
      </c>
      <c r="F2028" s="38" t="s">
        <v>2072</v>
      </c>
      <c r="G2028" s="48" t="s">
        <v>564</v>
      </c>
      <c r="H2028" s="41">
        <v>8515</v>
      </c>
    </row>
    <row r="2029" spans="1:8" s="5" customFormat="1" ht="20.25" x14ac:dyDescent="0.3">
      <c r="A2029" s="35"/>
      <c r="B2029" s="36"/>
      <c r="C2029" s="36"/>
      <c r="D2029" s="37"/>
      <c r="E2029" s="36"/>
      <c r="F2029" s="38"/>
      <c r="G2029" s="96" t="s">
        <v>916</v>
      </c>
      <c r="H2029" s="97">
        <f>SUM(H2028)</f>
        <v>8515</v>
      </c>
    </row>
    <row r="2030" spans="1:8" s="5" customFormat="1" ht="20.25" x14ac:dyDescent="0.3">
      <c r="A2030" s="35">
        <v>1000056971</v>
      </c>
      <c r="B2030" s="36">
        <v>374</v>
      </c>
      <c r="C2030" s="36" t="s">
        <v>1278</v>
      </c>
      <c r="D2030" s="37">
        <v>44735</v>
      </c>
      <c r="E2030" s="36">
        <v>234101</v>
      </c>
      <c r="F2030" s="38" t="s">
        <v>2072</v>
      </c>
      <c r="G2030" s="48" t="s">
        <v>564</v>
      </c>
      <c r="H2030" s="41">
        <v>44117</v>
      </c>
    </row>
    <row r="2031" spans="1:8" s="5" customFormat="1" ht="20.25" x14ac:dyDescent="0.3">
      <c r="A2031" s="35">
        <v>1000057557</v>
      </c>
      <c r="B2031" s="36">
        <v>402</v>
      </c>
      <c r="C2031" s="36" t="s">
        <v>1384</v>
      </c>
      <c r="D2031" s="37">
        <v>44825</v>
      </c>
      <c r="E2031" s="36">
        <v>234101</v>
      </c>
      <c r="F2031" s="38" t="s">
        <v>2072</v>
      </c>
      <c r="G2031" s="48" t="s">
        <v>564</v>
      </c>
      <c r="H2031" s="41">
        <v>47670</v>
      </c>
    </row>
    <row r="2032" spans="1:8" ht="20.25" x14ac:dyDescent="0.3">
      <c r="A2032" s="35">
        <v>1000057455</v>
      </c>
      <c r="B2032" s="36">
        <v>395</v>
      </c>
      <c r="C2032" s="36" t="s">
        <v>1198</v>
      </c>
      <c r="D2032" s="37">
        <v>44811</v>
      </c>
      <c r="E2032" s="36">
        <v>234101</v>
      </c>
      <c r="F2032" s="38" t="s">
        <v>2072</v>
      </c>
      <c r="G2032" s="48" t="s">
        <v>564</v>
      </c>
      <c r="H2032" s="41">
        <v>15890</v>
      </c>
    </row>
    <row r="2033" spans="1:8" ht="20.25" x14ac:dyDescent="0.3">
      <c r="A2033" s="35"/>
      <c r="B2033" s="36"/>
      <c r="C2033" s="36"/>
      <c r="D2033" s="37"/>
      <c r="E2033" s="36"/>
      <c r="F2033" s="38"/>
      <c r="G2033" s="96" t="s">
        <v>2080</v>
      </c>
      <c r="H2033" s="97">
        <f>SUM(H2030:H2032)</f>
        <v>107677</v>
      </c>
    </row>
    <row r="2034" spans="1:8" ht="20.25" x14ac:dyDescent="0.3">
      <c r="A2034" s="35"/>
      <c r="B2034" s="36"/>
      <c r="C2034" s="36"/>
      <c r="D2034" s="37"/>
      <c r="E2034" s="36"/>
      <c r="F2034" s="38"/>
      <c r="G2034" s="45" t="s">
        <v>2081</v>
      </c>
      <c r="H2034" s="81">
        <f>SUM(H2033,H2029,H2027,H2025,H2023,H2020,H2016,H2013,H2008,H2006,H2003)</f>
        <v>1337244.7</v>
      </c>
    </row>
    <row r="2035" spans="1:8" ht="20.25" x14ac:dyDescent="0.3">
      <c r="A2035" s="35">
        <v>1000044720</v>
      </c>
      <c r="B2035" s="36">
        <v>3497</v>
      </c>
      <c r="C2035" s="36" t="s">
        <v>981</v>
      </c>
      <c r="D2035" s="37">
        <v>43231</v>
      </c>
      <c r="E2035" s="36">
        <v>239301</v>
      </c>
      <c r="F2035" s="38">
        <v>130230562</v>
      </c>
      <c r="G2035" s="39" t="s">
        <v>575</v>
      </c>
      <c r="H2035" s="41">
        <v>61684.5</v>
      </c>
    </row>
    <row r="2036" spans="1:8" ht="20.25" x14ac:dyDescent="0.3">
      <c r="A2036" s="35">
        <v>1000044849</v>
      </c>
      <c r="B2036" s="36">
        <v>3512</v>
      </c>
      <c r="C2036" s="36" t="s">
        <v>2082</v>
      </c>
      <c r="D2036" s="37">
        <v>43243</v>
      </c>
      <c r="E2036" s="36">
        <v>239301</v>
      </c>
      <c r="F2036" s="38">
        <v>130230562</v>
      </c>
      <c r="G2036" s="39" t="s">
        <v>575</v>
      </c>
      <c r="H2036" s="41">
        <v>12611.84</v>
      </c>
    </row>
    <row r="2037" spans="1:8" ht="20.25" x14ac:dyDescent="0.3">
      <c r="A2037" s="35">
        <v>1000044900</v>
      </c>
      <c r="B2037" s="36">
        <v>3517</v>
      </c>
      <c r="C2037" s="36" t="s">
        <v>1798</v>
      </c>
      <c r="D2037" s="37">
        <v>43244</v>
      </c>
      <c r="E2037" s="36">
        <v>239301</v>
      </c>
      <c r="F2037" s="38">
        <v>130230562</v>
      </c>
      <c r="G2037" s="39" t="s">
        <v>575</v>
      </c>
      <c r="H2037" s="41">
        <v>21927</v>
      </c>
    </row>
    <row r="2038" spans="1:8" ht="20.25" x14ac:dyDescent="0.3">
      <c r="A2038" s="35">
        <v>1000044949</v>
      </c>
      <c r="B2038" s="36">
        <v>3523</v>
      </c>
      <c r="C2038" s="36" t="s">
        <v>1946</v>
      </c>
      <c r="D2038" s="37">
        <v>43250</v>
      </c>
      <c r="E2038" s="36">
        <v>239301</v>
      </c>
      <c r="F2038" s="38">
        <v>130230562</v>
      </c>
      <c r="G2038" s="39" t="s">
        <v>575</v>
      </c>
      <c r="H2038" s="41">
        <v>54270.06</v>
      </c>
    </row>
    <row r="2039" spans="1:8" ht="20.25" x14ac:dyDescent="0.3">
      <c r="A2039" s="35"/>
      <c r="B2039" s="36"/>
      <c r="C2039" s="36"/>
      <c r="D2039" s="37"/>
      <c r="E2039" s="36"/>
      <c r="F2039" s="38"/>
      <c r="G2039" s="96" t="s">
        <v>893</v>
      </c>
      <c r="H2039" s="97">
        <f>SUM(H2035:H2038)</f>
        <v>150493.4</v>
      </c>
    </row>
    <row r="2040" spans="1:8" s="5" customFormat="1" ht="20.25" x14ac:dyDescent="0.3">
      <c r="A2040" s="35">
        <v>1000045073</v>
      </c>
      <c r="B2040" s="36">
        <v>3541</v>
      </c>
      <c r="C2040" s="36" t="s">
        <v>1325</v>
      </c>
      <c r="D2040" s="37">
        <v>43264</v>
      </c>
      <c r="E2040" s="36">
        <v>239301</v>
      </c>
      <c r="F2040" s="38">
        <v>130230562</v>
      </c>
      <c r="G2040" s="39" t="s">
        <v>575</v>
      </c>
      <c r="H2040" s="41">
        <v>15015</v>
      </c>
    </row>
    <row r="2041" spans="1:8" s="5" customFormat="1" ht="20.25" x14ac:dyDescent="0.3">
      <c r="A2041" s="35"/>
      <c r="B2041" s="36"/>
      <c r="C2041" s="36"/>
      <c r="D2041" s="37"/>
      <c r="E2041" s="36"/>
      <c r="F2041" s="38"/>
      <c r="G2041" s="96" t="s">
        <v>895</v>
      </c>
      <c r="H2041" s="97">
        <f>SUM(H2040)</f>
        <v>15015</v>
      </c>
    </row>
    <row r="2042" spans="1:8" s="5" customFormat="1" ht="20.25" x14ac:dyDescent="0.3">
      <c r="A2042" s="35">
        <v>1000046194</v>
      </c>
      <c r="B2042" s="36">
        <v>3685</v>
      </c>
      <c r="C2042" s="36" t="s">
        <v>1327</v>
      </c>
      <c r="D2042" s="37">
        <v>43371</v>
      </c>
      <c r="E2042" s="36">
        <v>239301</v>
      </c>
      <c r="F2042" s="38">
        <v>130230562</v>
      </c>
      <c r="G2042" s="39" t="s">
        <v>575</v>
      </c>
      <c r="H2042" s="41">
        <v>53638.5</v>
      </c>
    </row>
    <row r="2043" spans="1:8" s="5" customFormat="1" ht="20.25" x14ac:dyDescent="0.3">
      <c r="A2043" s="35"/>
      <c r="B2043" s="36"/>
      <c r="C2043" s="36"/>
      <c r="D2043" s="37"/>
      <c r="E2043" s="36"/>
      <c r="F2043" s="38"/>
      <c r="G2043" s="96" t="s">
        <v>898</v>
      </c>
      <c r="H2043" s="97">
        <f>SUM(H2042)</f>
        <v>53638.5</v>
      </c>
    </row>
    <row r="2044" spans="1:8" s="5" customFormat="1" ht="20.25" x14ac:dyDescent="0.3">
      <c r="A2044" s="35"/>
      <c r="B2044" s="36"/>
      <c r="C2044" s="36"/>
      <c r="D2044" s="37"/>
      <c r="E2044" s="36"/>
      <c r="F2044" s="38"/>
      <c r="G2044" s="47" t="s">
        <v>2083</v>
      </c>
      <c r="H2044" s="81">
        <f>SUM(H2039+H2041+H2043)</f>
        <v>219146.9</v>
      </c>
    </row>
    <row r="2045" spans="1:8" s="5" customFormat="1" ht="20.25" x14ac:dyDescent="0.3">
      <c r="A2045" s="35">
        <v>1000051692</v>
      </c>
      <c r="B2045" s="36">
        <v>96</v>
      </c>
      <c r="C2045" s="36" t="s">
        <v>1168</v>
      </c>
      <c r="D2045" s="37">
        <v>44025</v>
      </c>
      <c r="E2045" s="36">
        <v>231101</v>
      </c>
      <c r="F2045" s="38">
        <v>131864988</v>
      </c>
      <c r="G2045" s="39" t="s">
        <v>579</v>
      </c>
      <c r="H2045" s="41">
        <v>76800</v>
      </c>
    </row>
    <row r="2046" spans="1:8" s="5" customFormat="1" ht="20.25" x14ac:dyDescent="0.3">
      <c r="A2046" s="35"/>
      <c r="B2046" s="36"/>
      <c r="C2046" s="36"/>
      <c r="D2046" s="37"/>
      <c r="E2046" s="36"/>
      <c r="F2046" s="38"/>
      <c r="G2046" s="96" t="s">
        <v>1195</v>
      </c>
      <c r="H2046" s="97">
        <f>SUM(H2045)</f>
        <v>76800</v>
      </c>
    </row>
    <row r="2047" spans="1:8" s="5" customFormat="1" ht="20.25" x14ac:dyDescent="0.3">
      <c r="A2047" s="35">
        <v>1000051691</v>
      </c>
      <c r="B2047" s="36">
        <v>95</v>
      </c>
      <c r="C2047" s="36"/>
      <c r="D2047" s="37">
        <v>44025</v>
      </c>
      <c r="E2047" s="36">
        <v>231101</v>
      </c>
      <c r="F2047" s="38">
        <v>131864988</v>
      </c>
      <c r="G2047" s="39" t="s">
        <v>579</v>
      </c>
      <c r="H2047" s="41">
        <v>42500</v>
      </c>
    </row>
    <row r="2048" spans="1:8" s="5" customFormat="1" ht="20.25" x14ac:dyDescent="0.3">
      <c r="A2048" s="35">
        <v>1000051867</v>
      </c>
      <c r="B2048" s="36">
        <v>97</v>
      </c>
      <c r="C2048" s="36" t="s">
        <v>2084</v>
      </c>
      <c r="D2048" s="37">
        <v>44053</v>
      </c>
      <c r="E2048" s="36">
        <v>231101</v>
      </c>
      <c r="F2048" s="38">
        <v>131864988</v>
      </c>
      <c r="G2048" s="39" t="s">
        <v>579</v>
      </c>
      <c r="H2048" s="41">
        <v>117400</v>
      </c>
    </row>
    <row r="2049" spans="1:8" s="5" customFormat="1" ht="20.25" x14ac:dyDescent="0.3">
      <c r="A2049" s="35">
        <v>1000051868</v>
      </c>
      <c r="B2049" s="36">
        <v>98</v>
      </c>
      <c r="C2049" s="36" t="s">
        <v>2028</v>
      </c>
      <c r="D2049" s="37">
        <v>44053</v>
      </c>
      <c r="E2049" s="36">
        <v>231101</v>
      </c>
      <c r="F2049" s="38">
        <v>131864988</v>
      </c>
      <c r="G2049" s="39" t="s">
        <v>579</v>
      </c>
      <c r="H2049" s="41">
        <v>76800</v>
      </c>
    </row>
    <row r="2050" spans="1:8" s="5" customFormat="1" ht="20.25" x14ac:dyDescent="0.3">
      <c r="A2050" s="35"/>
      <c r="B2050" s="36"/>
      <c r="C2050" s="36"/>
      <c r="D2050" s="37"/>
      <c r="E2050" s="36"/>
      <c r="F2050" s="38"/>
      <c r="G2050" s="96" t="s">
        <v>1006</v>
      </c>
      <c r="H2050" s="97">
        <f>SUM(H2047:H2049)</f>
        <v>236700</v>
      </c>
    </row>
    <row r="2051" spans="1:8" s="5" customFormat="1" ht="20.25" x14ac:dyDescent="0.3">
      <c r="A2051" s="35">
        <v>1000052021</v>
      </c>
      <c r="B2051" s="36">
        <v>99</v>
      </c>
      <c r="C2051" s="36" t="s">
        <v>901</v>
      </c>
      <c r="D2051" s="37">
        <v>44071</v>
      </c>
      <c r="E2051" s="36">
        <v>231101</v>
      </c>
      <c r="F2051" s="38">
        <v>131864988</v>
      </c>
      <c r="G2051" s="39" t="s">
        <v>579</v>
      </c>
      <c r="H2051" s="41">
        <v>117400</v>
      </c>
    </row>
    <row r="2052" spans="1:8" s="5" customFormat="1" ht="20.25" x14ac:dyDescent="0.3">
      <c r="A2052" s="35">
        <v>1000052020</v>
      </c>
      <c r="B2052" s="36">
        <v>100</v>
      </c>
      <c r="C2052" s="36" t="s">
        <v>1281</v>
      </c>
      <c r="D2052" s="37">
        <v>44071</v>
      </c>
      <c r="E2052" s="36">
        <v>231101</v>
      </c>
      <c r="F2052" s="38">
        <v>131864988</v>
      </c>
      <c r="G2052" s="39" t="s">
        <v>579</v>
      </c>
      <c r="H2052" s="41">
        <v>76800</v>
      </c>
    </row>
    <row r="2053" spans="1:8" s="5" customFormat="1" ht="20.25" x14ac:dyDescent="0.3">
      <c r="A2053" s="35">
        <v>1000052296</v>
      </c>
      <c r="B2053" s="36">
        <v>103</v>
      </c>
      <c r="C2053" s="36" t="s">
        <v>1282</v>
      </c>
      <c r="D2053" s="37">
        <v>44116</v>
      </c>
      <c r="E2053" s="36">
        <v>231101</v>
      </c>
      <c r="F2053" s="38">
        <v>131864988</v>
      </c>
      <c r="G2053" s="39" t="s">
        <v>579</v>
      </c>
      <c r="H2053" s="41">
        <v>80400</v>
      </c>
    </row>
    <row r="2054" spans="1:8" s="5" customFormat="1" ht="20.25" x14ac:dyDescent="0.3">
      <c r="A2054" s="35">
        <v>1000052297</v>
      </c>
      <c r="B2054" s="36">
        <v>104</v>
      </c>
      <c r="C2054" s="36" t="s">
        <v>1169</v>
      </c>
      <c r="D2054" s="37">
        <v>44116</v>
      </c>
      <c r="E2054" s="36">
        <v>231101</v>
      </c>
      <c r="F2054" s="38">
        <v>131864988</v>
      </c>
      <c r="G2054" s="39" t="s">
        <v>579</v>
      </c>
      <c r="H2054" s="41">
        <v>117400</v>
      </c>
    </row>
    <row r="2055" spans="1:8" s="5" customFormat="1" ht="20.25" x14ac:dyDescent="0.3">
      <c r="A2055" s="35"/>
      <c r="B2055" s="36"/>
      <c r="C2055" s="36"/>
      <c r="D2055" s="37"/>
      <c r="E2055" s="36"/>
      <c r="F2055" s="38"/>
      <c r="G2055" s="96" t="s">
        <v>1618</v>
      </c>
      <c r="H2055" s="97">
        <f>SUM(H2051:H2054)</f>
        <v>392000</v>
      </c>
    </row>
    <row r="2056" spans="1:8" s="5" customFormat="1" ht="20.25" x14ac:dyDescent="0.3">
      <c r="A2056" s="35"/>
      <c r="B2056" s="36"/>
      <c r="C2056" s="36"/>
      <c r="D2056" s="37"/>
      <c r="E2056" s="36"/>
      <c r="F2056" s="38"/>
      <c r="G2056" s="47" t="s">
        <v>2085</v>
      </c>
      <c r="H2056" s="81">
        <f>SUM(H2050,H2046+H2055)</f>
        <v>705500</v>
      </c>
    </row>
    <row r="2057" spans="1:8" s="5" customFormat="1" ht="20.25" x14ac:dyDescent="0.3">
      <c r="A2057" s="49">
        <v>1000053125</v>
      </c>
      <c r="B2057" s="36">
        <v>16802</v>
      </c>
      <c r="C2057" s="36" t="s">
        <v>2086</v>
      </c>
      <c r="D2057" s="37">
        <v>44246</v>
      </c>
      <c r="E2057" s="36">
        <v>234101</v>
      </c>
      <c r="F2057" s="38">
        <v>130468516</v>
      </c>
      <c r="G2057" s="39" t="s">
        <v>582</v>
      </c>
      <c r="H2057" s="41">
        <v>123000</v>
      </c>
    </row>
    <row r="2058" spans="1:8" ht="20.25" x14ac:dyDescent="0.3">
      <c r="A2058" s="49"/>
      <c r="B2058" s="36"/>
      <c r="C2058" s="36"/>
      <c r="D2058" s="37"/>
      <c r="E2058" s="36"/>
      <c r="F2058" s="38"/>
      <c r="G2058" s="96" t="s">
        <v>1499</v>
      </c>
      <c r="H2058" s="97">
        <f>SUM(H2057:H2057)</f>
        <v>123000</v>
      </c>
    </row>
    <row r="2059" spans="1:8" s="5" customFormat="1" ht="20.25" x14ac:dyDescent="0.3">
      <c r="A2059" s="49">
        <v>1000053224</v>
      </c>
      <c r="B2059" s="36">
        <v>16928</v>
      </c>
      <c r="C2059" s="36" t="s">
        <v>2087</v>
      </c>
      <c r="D2059" s="37">
        <v>44260</v>
      </c>
      <c r="E2059" s="36">
        <v>234101</v>
      </c>
      <c r="F2059" s="38">
        <v>130468516</v>
      </c>
      <c r="G2059" s="39" t="s">
        <v>582</v>
      </c>
      <c r="H2059" s="41">
        <v>100000</v>
      </c>
    </row>
    <row r="2060" spans="1:8" s="5" customFormat="1" ht="20.25" x14ac:dyDescent="0.3">
      <c r="A2060" s="49">
        <v>1000053269</v>
      </c>
      <c r="B2060" s="36">
        <v>16970</v>
      </c>
      <c r="C2060" s="36" t="s">
        <v>1449</v>
      </c>
      <c r="D2060" s="37">
        <v>44265</v>
      </c>
      <c r="E2060" s="36">
        <v>234101</v>
      </c>
      <c r="F2060" s="38">
        <v>130468516</v>
      </c>
      <c r="G2060" s="39" t="s">
        <v>582</v>
      </c>
      <c r="H2060" s="41">
        <v>80000</v>
      </c>
    </row>
    <row r="2061" spans="1:8" ht="20.25" x14ac:dyDescent="0.3">
      <c r="A2061" s="56">
        <v>1000053410</v>
      </c>
      <c r="B2061" s="36">
        <v>17151</v>
      </c>
      <c r="C2061" s="36" t="s">
        <v>2088</v>
      </c>
      <c r="D2061" s="37">
        <v>44280</v>
      </c>
      <c r="E2061" s="36">
        <v>234101</v>
      </c>
      <c r="F2061" s="38">
        <v>130468516</v>
      </c>
      <c r="G2061" s="39" t="s">
        <v>582</v>
      </c>
      <c r="H2061" s="41">
        <v>130000</v>
      </c>
    </row>
    <row r="2062" spans="1:8" s="5" customFormat="1" ht="20.25" x14ac:dyDescent="0.3">
      <c r="A2062" s="56">
        <v>1000053437</v>
      </c>
      <c r="B2062" s="36">
        <v>17126</v>
      </c>
      <c r="C2062" s="36" t="s">
        <v>2089</v>
      </c>
      <c r="D2062" s="37">
        <v>44284</v>
      </c>
      <c r="E2062" s="36">
        <v>234101</v>
      </c>
      <c r="F2062" s="38">
        <v>130468516</v>
      </c>
      <c r="G2062" s="39" t="s">
        <v>582</v>
      </c>
      <c r="H2062" s="41">
        <v>110000</v>
      </c>
    </row>
    <row r="2063" spans="1:8" s="5" customFormat="1" ht="20.25" x14ac:dyDescent="0.3">
      <c r="A2063" s="56">
        <v>1000053409</v>
      </c>
      <c r="B2063" s="36">
        <v>17153</v>
      </c>
      <c r="C2063" s="36" t="s">
        <v>2090</v>
      </c>
      <c r="D2063" s="37">
        <v>44286</v>
      </c>
      <c r="E2063" s="36">
        <v>234101</v>
      </c>
      <c r="F2063" s="38">
        <v>130468516</v>
      </c>
      <c r="G2063" s="39" t="s">
        <v>582</v>
      </c>
      <c r="H2063" s="41">
        <v>60000</v>
      </c>
    </row>
    <row r="2064" spans="1:8" s="5" customFormat="1" ht="20.25" x14ac:dyDescent="0.3">
      <c r="A2064" s="56"/>
      <c r="B2064" s="36"/>
      <c r="C2064" s="36"/>
      <c r="D2064" s="37"/>
      <c r="E2064" s="36"/>
      <c r="F2064" s="38"/>
      <c r="G2064" s="96" t="s">
        <v>1268</v>
      </c>
      <c r="H2064" s="97">
        <f>SUM(H2059:H2063)</f>
        <v>480000</v>
      </c>
    </row>
    <row r="2065" spans="1:8" s="5" customFormat="1" ht="20.25" x14ac:dyDescent="0.3">
      <c r="A2065" s="56">
        <v>1000053476</v>
      </c>
      <c r="B2065" s="36">
        <v>17204</v>
      </c>
      <c r="C2065" s="36" t="s">
        <v>2091</v>
      </c>
      <c r="D2065" s="37">
        <v>44293</v>
      </c>
      <c r="E2065" s="36">
        <v>234101</v>
      </c>
      <c r="F2065" s="38">
        <v>130468516</v>
      </c>
      <c r="G2065" s="39" t="s">
        <v>582</v>
      </c>
      <c r="H2065" s="41">
        <v>130000</v>
      </c>
    </row>
    <row r="2066" spans="1:8" s="5" customFormat="1" ht="20.25" x14ac:dyDescent="0.3">
      <c r="A2066" s="56">
        <v>1000053512</v>
      </c>
      <c r="B2066" s="36">
        <v>17228</v>
      </c>
      <c r="C2066" s="36" t="s">
        <v>1429</v>
      </c>
      <c r="D2066" s="37">
        <v>44295</v>
      </c>
      <c r="E2066" s="36">
        <v>234101</v>
      </c>
      <c r="F2066" s="38">
        <v>130468516</v>
      </c>
      <c r="G2066" s="39" t="s">
        <v>582</v>
      </c>
      <c r="H2066" s="41">
        <v>128000</v>
      </c>
    </row>
    <row r="2067" spans="1:8" ht="20.25" x14ac:dyDescent="0.3">
      <c r="A2067" s="56">
        <v>1000053522</v>
      </c>
      <c r="B2067" s="36">
        <v>17249</v>
      </c>
      <c r="C2067" s="36" t="s">
        <v>2092</v>
      </c>
      <c r="D2067" s="37">
        <v>44299</v>
      </c>
      <c r="E2067" s="36">
        <v>234101</v>
      </c>
      <c r="F2067" s="38">
        <v>130468516</v>
      </c>
      <c r="G2067" s="39" t="s">
        <v>582</v>
      </c>
      <c r="H2067" s="41">
        <v>128000</v>
      </c>
    </row>
    <row r="2068" spans="1:8" s="5" customFormat="1" ht="20.25" x14ac:dyDescent="0.3">
      <c r="A2068" s="56">
        <v>1000053535</v>
      </c>
      <c r="B2068" s="36">
        <v>17286</v>
      </c>
      <c r="C2068" s="36" t="s">
        <v>2093</v>
      </c>
      <c r="D2068" s="37">
        <v>44301</v>
      </c>
      <c r="E2068" s="36">
        <v>234101</v>
      </c>
      <c r="F2068" s="38">
        <v>130468516</v>
      </c>
      <c r="G2068" s="39" t="s">
        <v>582</v>
      </c>
      <c r="H2068" s="41">
        <v>129000</v>
      </c>
    </row>
    <row r="2069" spans="1:8" ht="20.25" x14ac:dyDescent="0.3">
      <c r="A2069" s="56">
        <v>1000053593</v>
      </c>
      <c r="B2069" s="36">
        <v>17365</v>
      </c>
      <c r="C2069" s="36" t="s">
        <v>2094</v>
      </c>
      <c r="D2069" s="37">
        <v>44308</v>
      </c>
      <c r="E2069" s="36">
        <v>234101</v>
      </c>
      <c r="F2069" s="38">
        <v>130468516</v>
      </c>
      <c r="G2069" s="39" t="s">
        <v>582</v>
      </c>
      <c r="H2069" s="41">
        <v>120000</v>
      </c>
    </row>
    <row r="2070" spans="1:8" s="5" customFormat="1" ht="20.25" x14ac:dyDescent="0.3">
      <c r="A2070" s="56">
        <v>1000053640</v>
      </c>
      <c r="B2070" s="36">
        <v>17407</v>
      </c>
      <c r="C2070" s="36" t="s">
        <v>2095</v>
      </c>
      <c r="D2070" s="37">
        <v>44313</v>
      </c>
      <c r="E2070" s="36">
        <v>234101</v>
      </c>
      <c r="F2070" s="38">
        <v>130468516</v>
      </c>
      <c r="G2070" s="39" t="s">
        <v>582</v>
      </c>
      <c r="H2070" s="41">
        <v>60000</v>
      </c>
    </row>
    <row r="2071" spans="1:8" ht="20.25" x14ac:dyDescent="0.3">
      <c r="A2071" s="56"/>
      <c r="B2071" s="36"/>
      <c r="C2071" s="36"/>
      <c r="D2071" s="37"/>
      <c r="E2071" s="36"/>
      <c r="F2071" s="38"/>
      <c r="G2071" s="96" t="s">
        <v>1503</v>
      </c>
      <c r="H2071" s="97">
        <f>SUM(H2065:H2070)</f>
        <v>695000</v>
      </c>
    </row>
    <row r="2072" spans="1:8" s="5" customFormat="1" ht="20.25" x14ac:dyDescent="0.3">
      <c r="A2072" s="56">
        <v>1000053683</v>
      </c>
      <c r="B2072" s="36">
        <v>17469</v>
      </c>
      <c r="C2072" s="36" t="s">
        <v>2096</v>
      </c>
      <c r="D2072" s="37">
        <v>44320</v>
      </c>
      <c r="E2072" s="36">
        <v>234101</v>
      </c>
      <c r="F2072" s="38">
        <v>130468516</v>
      </c>
      <c r="G2072" s="39" t="s">
        <v>582</v>
      </c>
      <c r="H2072" s="41">
        <v>128000</v>
      </c>
    </row>
    <row r="2073" spans="1:8" s="5" customFormat="1" ht="20.25" x14ac:dyDescent="0.3">
      <c r="A2073" s="56">
        <v>1000053667</v>
      </c>
      <c r="B2073" s="36">
        <v>17452</v>
      </c>
      <c r="C2073" s="36" t="s">
        <v>2097</v>
      </c>
      <c r="D2073" s="37">
        <v>44316</v>
      </c>
      <c r="E2073" s="36">
        <v>234101</v>
      </c>
      <c r="F2073" s="38">
        <v>130468516</v>
      </c>
      <c r="G2073" s="39" t="s">
        <v>582</v>
      </c>
      <c r="H2073" s="41">
        <v>90000</v>
      </c>
    </row>
    <row r="2074" spans="1:8" s="5" customFormat="1" ht="20.25" x14ac:dyDescent="0.3">
      <c r="A2074" s="56">
        <v>1000053742</v>
      </c>
      <c r="B2074" s="36">
        <v>17530</v>
      </c>
      <c r="C2074" s="36" t="s">
        <v>2098</v>
      </c>
      <c r="D2074" s="37">
        <v>44326</v>
      </c>
      <c r="E2074" s="36">
        <v>234101</v>
      </c>
      <c r="F2074" s="38">
        <v>130468516</v>
      </c>
      <c r="G2074" s="39" t="s">
        <v>582</v>
      </c>
      <c r="H2074" s="41">
        <v>120000</v>
      </c>
    </row>
    <row r="2075" spans="1:8" ht="20.25" x14ac:dyDescent="0.3">
      <c r="A2075" s="56">
        <v>1000053747</v>
      </c>
      <c r="B2075" s="36">
        <v>17564</v>
      </c>
      <c r="C2075" s="36" t="s">
        <v>2099</v>
      </c>
      <c r="D2075" s="37">
        <v>44327</v>
      </c>
      <c r="E2075" s="36">
        <v>234101</v>
      </c>
      <c r="F2075" s="38">
        <v>130468516</v>
      </c>
      <c r="G2075" s="39" t="s">
        <v>582</v>
      </c>
      <c r="H2075" s="41">
        <v>125000</v>
      </c>
    </row>
    <row r="2076" spans="1:8" s="5" customFormat="1" ht="20.25" x14ac:dyDescent="0.3">
      <c r="A2076" s="56">
        <v>1000053777</v>
      </c>
      <c r="B2076" s="36">
        <v>17579</v>
      </c>
      <c r="C2076" s="36" t="s">
        <v>2100</v>
      </c>
      <c r="D2076" s="37">
        <v>44328</v>
      </c>
      <c r="E2076" s="36">
        <v>234101</v>
      </c>
      <c r="F2076" s="38">
        <v>130468516</v>
      </c>
      <c r="G2076" s="39" t="s">
        <v>582</v>
      </c>
      <c r="H2076" s="41">
        <v>130800</v>
      </c>
    </row>
    <row r="2077" spans="1:8" ht="20.25" x14ac:dyDescent="0.3">
      <c r="A2077" s="56">
        <v>1000053817</v>
      </c>
      <c r="B2077" s="36">
        <v>17630</v>
      </c>
      <c r="C2077" s="36" t="s">
        <v>2101</v>
      </c>
      <c r="D2077" s="37">
        <v>44333</v>
      </c>
      <c r="E2077" s="36">
        <v>234101</v>
      </c>
      <c r="F2077" s="38">
        <v>130468516</v>
      </c>
      <c r="G2077" s="39" t="s">
        <v>582</v>
      </c>
      <c r="H2077" s="41">
        <v>125000</v>
      </c>
    </row>
    <row r="2078" spans="1:8" s="5" customFormat="1" ht="20.25" x14ac:dyDescent="0.3">
      <c r="A2078" s="56">
        <v>1000053830</v>
      </c>
      <c r="B2078" s="36">
        <v>17631</v>
      </c>
      <c r="C2078" s="36" t="s">
        <v>2102</v>
      </c>
      <c r="D2078" s="37">
        <v>44335</v>
      </c>
      <c r="E2078" s="36">
        <v>234101</v>
      </c>
      <c r="F2078" s="38">
        <v>130468516</v>
      </c>
      <c r="G2078" s="39" t="s">
        <v>582</v>
      </c>
      <c r="H2078" s="41">
        <v>129500</v>
      </c>
    </row>
    <row r="2079" spans="1:8" s="5" customFormat="1" ht="20.25" x14ac:dyDescent="0.3">
      <c r="A2079" s="56"/>
      <c r="B2079" s="36"/>
      <c r="C2079" s="36"/>
      <c r="D2079" s="37"/>
      <c r="E2079" s="36"/>
      <c r="F2079" s="38"/>
      <c r="G2079" s="96" t="s">
        <v>1258</v>
      </c>
      <c r="H2079" s="97">
        <f>SUM(H2072:H2078)</f>
        <v>848300</v>
      </c>
    </row>
    <row r="2080" spans="1:8" s="5" customFormat="1" ht="20.25" x14ac:dyDescent="0.3">
      <c r="A2080" s="56">
        <v>1000053930</v>
      </c>
      <c r="B2080" s="36">
        <v>17788</v>
      </c>
      <c r="C2080" s="36" t="s">
        <v>2103</v>
      </c>
      <c r="D2080" s="37">
        <v>44348</v>
      </c>
      <c r="E2080" s="36">
        <v>234101</v>
      </c>
      <c r="F2080" s="38">
        <v>130468516</v>
      </c>
      <c r="G2080" s="39" t="s">
        <v>582</v>
      </c>
      <c r="H2080" s="41">
        <v>117000</v>
      </c>
    </row>
    <row r="2081" spans="1:8" ht="20.25" x14ac:dyDescent="0.3">
      <c r="A2081" s="56">
        <v>1000053969</v>
      </c>
      <c r="B2081" s="36">
        <v>17861</v>
      </c>
      <c r="C2081" s="36" t="s">
        <v>1291</v>
      </c>
      <c r="D2081" s="37">
        <v>44356</v>
      </c>
      <c r="E2081" s="36">
        <v>234101</v>
      </c>
      <c r="F2081" s="38">
        <v>130468516</v>
      </c>
      <c r="G2081" s="39" t="s">
        <v>582</v>
      </c>
      <c r="H2081" s="41">
        <v>120000</v>
      </c>
    </row>
    <row r="2082" spans="1:8" ht="20.25" x14ac:dyDescent="0.3">
      <c r="A2082" s="56">
        <v>1000054050</v>
      </c>
      <c r="B2082" s="36">
        <v>17941</v>
      </c>
      <c r="C2082" s="36" t="s">
        <v>2104</v>
      </c>
      <c r="D2082" s="37">
        <v>44362</v>
      </c>
      <c r="E2082" s="36">
        <v>234101</v>
      </c>
      <c r="F2082" s="38">
        <v>130468516</v>
      </c>
      <c r="G2082" s="39" t="s">
        <v>582</v>
      </c>
      <c r="H2082" s="41">
        <v>120000</v>
      </c>
    </row>
    <row r="2083" spans="1:8" s="5" customFormat="1" ht="20.25" x14ac:dyDescent="0.3">
      <c r="A2083" s="56"/>
      <c r="B2083" s="36"/>
      <c r="C2083" s="36"/>
      <c r="D2083" s="37"/>
      <c r="E2083" s="36"/>
      <c r="F2083" s="38"/>
      <c r="G2083" s="96" t="s">
        <v>990</v>
      </c>
      <c r="H2083" s="97">
        <f>SUM(H2080:H2082)</f>
        <v>357000</v>
      </c>
    </row>
    <row r="2084" spans="1:8" s="5" customFormat="1" ht="20.25" x14ac:dyDescent="0.3">
      <c r="A2084" s="56">
        <v>1000054215</v>
      </c>
      <c r="B2084" s="36">
        <v>18174</v>
      </c>
      <c r="C2084" s="36" t="s">
        <v>2105</v>
      </c>
      <c r="D2084" s="37">
        <v>44384</v>
      </c>
      <c r="E2084" s="36">
        <v>234101</v>
      </c>
      <c r="F2084" s="38">
        <v>130468516</v>
      </c>
      <c r="G2084" s="39" t="s">
        <v>582</v>
      </c>
      <c r="H2084" s="41">
        <v>30000</v>
      </c>
    </row>
    <row r="2085" spans="1:8" s="5" customFormat="1" ht="20.25" x14ac:dyDescent="0.3">
      <c r="A2085" s="56">
        <v>1000054285</v>
      </c>
      <c r="B2085" s="36">
        <v>18288</v>
      </c>
      <c r="C2085" s="36" t="s">
        <v>2106</v>
      </c>
      <c r="D2085" s="37">
        <v>44393</v>
      </c>
      <c r="E2085" s="36">
        <v>234101</v>
      </c>
      <c r="F2085" s="38">
        <v>130468516</v>
      </c>
      <c r="G2085" s="39" t="s">
        <v>582</v>
      </c>
      <c r="H2085" s="41">
        <v>15000</v>
      </c>
    </row>
    <row r="2086" spans="1:8" ht="20.25" x14ac:dyDescent="0.3">
      <c r="A2086" s="56"/>
      <c r="B2086" s="36"/>
      <c r="C2086" s="36"/>
      <c r="D2086" s="37"/>
      <c r="E2086" s="36"/>
      <c r="F2086" s="38"/>
      <c r="G2086" s="96" t="s">
        <v>1201</v>
      </c>
      <c r="H2086" s="97">
        <f>SUM(H2084:H2085)</f>
        <v>45000</v>
      </c>
    </row>
    <row r="2087" spans="1:8" s="5" customFormat="1" ht="20.25" x14ac:dyDescent="0.3">
      <c r="A2087" s="56">
        <v>1000054386</v>
      </c>
      <c r="B2087" s="36">
        <v>18437</v>
      </c>
      <c r="C2087" s="36" t="s">
        <v>2107</v>
      </c>
      <c r="D2087" s="37">
        <v>44406</v>
      </c>
      <c r="E2087" s="36">
        <v>234101</v>
      </c>
      <c r="F2087" s="38">
        <v>130468516</v>
      </c>
      <c r="G2087" s="39" t="s">
        <v>582</v>
      </c>
      <c r="H2087" s="41">
        <v>50000</v>
      </c>
    </row>
    <row r="2088" spans="1:8" s="5" customFormat="1" ht="20.25" x14ac:dyDescent="0.3">
      <c r="A2088" s="56">
        <v>1000054521</v>
      </c>
      <c r="B2088" s="36">
        <v>18608</v>
      </c>
      <c r="C2088" s="36" t="s">
        <v>2108</v>
      </c>
      <c r="D2088" s="37">
        <v>44421</v>
      </c>
      <c r="E2088" s="36">
        <v>234101</v>
      </c>
      <c r="F2088" s="38">
        <v>130468516</v>
      </c>
      <c r="G2088" s="39" t="s">
        <v>582</v>
      </c>
      <c r="H2088" s="41">
        <v>75000</v>
      </c>
    </row>
    <row r="2089" spans="1:8" s="5" customFormat="1" ht="20.25" x14ac:dyDescent="0.3">
      <c r="A2089" s="56">
        <v>1000054519</v>
      </c>
      <c r="B2089" s="36">
        <v>18607</v>
      </c>
      <c r="C2089" s="36" t="s">
        <v>2109</v>
      </c>
      <c r="D2089" s="37">
        <v>44421</v>
      </c>
      <c r="E2089" s="36">
        <v>234101</v>
      </c>
      <c r="F2089" s="38">
        <v>130468516</v>
      </c>
      <c r="G2089" s="39" t="s">
        <v>582</v>
      </c>
      <c r="H2089" s="41">
        <v>105000</v>
      </c>
    </row>
    <row r="2090" spans="1:8" s="5" customFormat="1" ht="20.25" x14ac:dyDescent="0.3">
      <c r="A2090" s="56">
        <v>1000054440</v>
      </c>
      <c r="B2090" s="36">
        <v>18512</v>
      </c>
      <c r="C2090" s="36" t="s">
        <v>2110</v>
      </c>
      <c r="D2090" s="37">
        <v>44421</v>
      </c>
      <c r="E2090" s="36">
        <v>234101</v>
      </c>
      <c r="F2090" s="38">
        <v>130468516</v>
      </c>
      <c r="G2090" s="39" t="s">
        <v>582</v>
      </c>
      <c r="H2090" s="41">
        <v>112000</v>
      </c>
    </row>
    <row r="2091" spans="1:8" s="5" customFormat="1" ht="20.25" x14ac:dyDescent="0.3">
      <c r="A2091" s="56"/>
      <c r="B2091" s="36"/>
      <c r="C2091" s="36"/>
      <c r="D2091" s="37"/>
      <c r="E2091" s="36"/>
      <c r="F2091" s="38"/>
      <c r="G2091" s="96" t="s">
        <v>1145</v>
      </c>
      <c r="H2091" s="97">
        <f>SUM(H2087:H2090)</f>
        <v>342000</v>
      </c>
    </row>
    <row r="2092" spans="1:8" s="5" customFormat="1" ht="20.25" x14ac:dyDescent="0.3">
      <c r="A2092" s="56">
        <v>1000054615</v>
      </c>
      <c r="B2092" s="36">
        <v>18740</v>
      </c>
      <c r="C2092" s="36" t="s">
        <v>2111</v>
      </c>
      <c r="D2092" s="37">
        <v>44433</v>
      </c>
      <c r="E2092" s="36">
        <v>234101</v>
      </c>
      <c r="F2092" s="38">
        <v>130468516</v>
      </c>
      <c r="G2092" s="39" t="s">
        <v>582</v>
      </c>
      <c r="H2092" s="41">
        <v>83000</v>
      </c>
    </row>
    <row r="2093" spans="1:8" s="5" customFormat="1" ht="20.25" x14ac:dyDescent="0.3">
      <c r="A2093" s="56">
        <v>1000054625</v>
      </c>
      <c r="B2093" s="36">
        <v>18761</v>
      </c>
      <c r="C2093" s="36" t="s">
        <v>2112</v>
      </c>
      <c r="D2093" s="37">
        <v>44435</v>
      </c>
      <c r="E2093" s="36">
        <v>234101</v>
      </c>
      <c r="F2093" s="38" t="s">
        <v>2113</v>
      </c>
      <c r="G2093" s="39" t="s">
        <v>582</v>
      </c>
      <c r="H2093" s="41">
        <v>104000</v>
      </c>
    </row>
    <row r="2094" spans="1:8" s="5" customFormat="1" ht="20.25" x14ac:dyDescent="0.3">
      <c r="A2094" s="56">
        <v>1000054724</v>
      </c>
      <c r="B2094" s="36">
        <v>18687</v>
      </c>
      <c r="C2094" s="36" t="s">
        <v>2114</v>
      </c>
      <c r="D2094" s="37">
        <v>44458</v>
      </c>
      <c r="E2094" s="36">
        <v>234101</v>
      </c>
      <c r="F2094" s="38" t="s">
        <v>2113</v>
      </c>
      <c r="G2094" s="39" t="s">
        <v>582</v>
      </c>
      <c r="H2094" s="41">
        <v>84000</v>
      </c>
    </row>
    <row r="2095" spans="1:8" s="5" customFormat="1" ht="20.25" x14ac:dyDescent="0.3">
      <c r="A2095" s="56">
        <v>1000054674</v>
      </c>
      <c r="B2095" s="36">
        <v>18834</v>
      </c>
      <c r="C2095" s="36" t="s">
        <v>2115</v>
      </c>
      <c r="D2095" s="37">
        <v>44441</v>
      </c>
      <c r="E2095" s="36">
        <v>234101</v>
      </c>
      <c r="F2095" s="38" t="s">
        <v>2113</v>
      </c>
      <c r="G2095" s="39" t="s">
        <v>582</v>
      </c>
      <c r="H2095" s="41">
        <v>84000</v>
      </c>
    </row>
    <row r="2096" spans="1:8" s="5" customFormat="1" ht="20.25" x14ac:dyDescent="0.3">
      <c r="A2096" s="56">
        <v>1000054742</v>
      </c>
      <c r="B2096" s="36">
        <v>18897</v>
      </c>
      <c r="C2096" s="36" t="s">
        <v>1435</v>
      </c>
      <c r="D2096" s="37">
        <v>44447</v>
      </c>
      <c r="E2096" s="36">
        <v>234101</v>
      </c>
      <c r="F2096" s="38" t="s">
        <v>2113</v>
      </c>
      <c r="G2096" s="39" t="s">
        <v>582</v>
      </c>
      <c r="H2096" s="41">
        <v>117000</v>
      </c>
    </row>
    <row r="2097" spans="1:8" s="5" customFormat="1" ht="20.25" x14ac:dyDescent="0.3">
      <c r="A2097" s="56">
        <v>1000054741</v>
      </c>
      <c r="B2097" s="36">
        <v>18898</v>
      </c>
      <c r="C2097" s="36" t="s">
        <v>2116</v>
      </c>
      <c r="D2097" s="37">
        <v>44447</v>
      </c>
      <c r="E2097" s="36">
        <v>234101</v>
      </c>
      <c r="F2097" s="38" t="s">
        <v>2113</v>
      </c>
      <c r="G2097" s="39" t="s">
        <v>582</v>
      </c>
      <c r="H2097" s="41">
        <v>46000</v>
      </c>
    </row>
    <row r="2098" spans="1:8" s="5" customFormat="1" ht="20.25" x14ac:dyDescent="0.3">
      <c r="A2098" s="56">
        <v>1000054787</v>
      </c>
      <c r="B2098" s="36">
        <v>18938</v>
      </c>
      <c r="C2098" s="36" t="s">
        <v>2117</v>
      </c>
      <c r="D2098" s="37">
        <v>44449</v>
      </c>
      <c r="E2098" s="36">
        <v>234101</v>
      </c>
      <c r="F2098" s="38" t="s">
        <v>2113</v>
      </c>
      <c r="G2098" s="39" t="s">
        <v>582</v>
      </c>
      <c r="H2098" s="41">
        <v>90000</v>
      </c>
    </row>
    <row r="2099" spans="1:8" s="5" customFormat="1" ht="20.25" x14ac:dyDescent="0.3">
      <c r="A2099" s="56"/>
      <c r="B2099" s="36"/>
      <c r="C2099" s="36"/>
      <c r="D2099" s="37"/>
      <c r="E2099" s="36"/>
      <c r="F2099" s="38"/>
      <c r="G2099" s="96" t="s">
        <v>925</v>
      </c>
      <c r="H2099" s="97">
        <f>SUM(H2092:H2098)</f>
        <v>608000</v>
      </c>
    </row>
    <row r="2100" spans="1:8" s="5" customFormat="1" ht="20.25" x14ac:dyDescent="0.3">
      <c r="A2100" s="56">
        <v>1000054918</v>
      </c>
      <c r="B2100" s="36">
        <v>19130</v>
      </c>
      <c r="C2100" s="36" t="s">
        <v>2118</v>
      </c>
      <c r="D2100" s="37">
        <v>44467</v>
      </c>
      <c r="E2100" s="36">
        <v>234101</v>
      </c>
      <c r="F2100" s="38" t="s">
        <v>2113</v>
      </c>
      <c r="G2100" s="39" t="s">
        <v>582</v>
      </c>
      <c r="H2100" s="41">
        <v>129000</v>
      </c>
    </row>
    <row r="2101" spans="1:8" s="5" customFormat="1" ht="20.25" x14ac:dyDescent="0.3">
      <c r="A2101" s="56">
        <v>1000054956</v>
      </c>
      <c r="B2101" s="36">
        <v>19200</v>
      </c>
      <c r="C2101" s="36" t="s">
        <v>2119</v>
      </c>
      <c r="D2101" s="37">
        <v>44473</v>
      </c>
      <c r="E2101" s="36">
        <v>234101</v>
      </c>
      <c r="F2101" s="38" t="s">
        <v>2113</v>
      </c>
      <c r="G2101" s="39" t="s">
        <v>582</v>
      </c>
      <c r="H2101" s="41">
        <v>100000</v>
      </c>
    </row>
    <row r="2102" spans="1:8" s="5" customFormat="1" ht="20.25" x14ac:dyDescent="0.3">
      <c r="A2102" s="56">
        <v>1000055022</v>
      </c>
      <c r="B2102" s="36">
        <v>19190</v>
      </c>
      <c r="C2102" s="36" t="s">
        <v>2120</v>
      </c>
      <c r="D2102" s="37">
        <v>44470</v>
      </c>
      <c r="E2102" s="36">
        <v>234101</v>
      </c>
      <c r="F2102" s="38" t="s">
        <v>2113</v>
      </c>
      <c r="G2102" s="39" t="s">
        <v>582</v>
      </c>
      <c r="H2102" s="41">
        <v>100000</v>
      </c>
    </row>
    <row r="2103" spans="1:8" s="5" customFormat="1" ht="20.25" x14ac:dyDescent="0.3">
      <c r="A2103" s="56">
        <v>1000055058</v>
      </c>
      <c r="B2103" s="36">
        <v>19373</v>
      </c>
      <c r="C2103" s="36" t="s">
        <v>2121</v>
      </c>
      <c r="D2103" s="37">
        <v>44482</v>
      </c>
      <c r="E2103" s="36">
        <v>234101</v>
      </c>
      <c r="F2103" s="38" t="s">
        <v>2113</v>
      </c>
      <c r="G2103" s="39" t="s">
        <v>582</v>
      </c>
      <c r="H2103" s="41">
        <v>125000</v>
      </c>
    </row>
    <row r="2104" spans="1:8" s="5" customFormat="1" ht="20.25" x14ac:dyDescent="0.3">
      <c r="A2104" s="56"/>
      <c r="B2104" s="36"/>
      <c r="C2104" s="36"/>
      <c r="D2104" s="37"/>
      <c r="E2104" s="36"/>
      <c r="F2104" s="38"/>
      <c r="G2104" s="96" t="s">
        <v>928</v>
      </c>
      <c r="H2104" s="97">
        <f>SUM(H2100:H2103)</f>
        <v>454000</v>
      </c>
    </row>
    <row r="2105" spans="1:8" s="5" customFormat="1" ht="20.25" x14ac:dyDescent="0.3">
      <c r="A2105" s="56">
        <v>1000055184</v>
      </c>
      <c r="B2105" s="36">
        <v>19648</v>
      </c>
      <c r="C2105" s="36" t="s">
        <v>2122</v>
      </c>
      <c r="D2105" s="37">
        <v>44498</v>
      </c>
      <c r="E2105" s="36">
        <v>234101</v>
      </c>
      <c r="F2105" s="38" t="s">
        <v>2113</v>
      </c>
      <c r="G2105" s="39" t="s">
        <v>582</v>
      </c>
      <c r="H2105" s="41">
        <v>125000</v>
      </c>
    </row>
    <row r="2106" spans="1:8" s="5" customFormat="1" ht="20.25" x14ac:dyDescent="0.3">
      <c r="A2106" s="56">
        <v>1000055317</v>
      </c>
      <c r="B2106" s="36">
        <v>19163</v>
      </c>
      <c r="C2106" s="36" t="s">
        <v>2123</v>
      </c>
      <c r="D2106" s="37">
        <v>44469</v>
      </c>
      <c r="E2106" s="36">
        <v>234101</v>
      </c>
      <c r="F2106" s="38" t="s">
        <v>2113</v>
      </c>
      <c r="G2106" s="39" t="s">
        <v>582</v>
      </c>
      <c r="H2106" s="41">
        <v>100000</v>
      </c>
    </row>
    <row r="2107" spans="1:8" s="5" customFormat="1" ht="20.25" x14ac:dyDescent="0.3">
      <c r="A2107" s="56">
        <v>1000055238</v>
      </c>
      <c r="B2107" s="36">
        <v>19770</v>
      </c>
      <c r="C2107" s="36" t="s">
        <v>2124</v>
      </c>
      <c r="D2107" s="37">
        <v>44505</v>
      </c>
      <c r="E2107" s="36">
        <v>234101</v>
      </c>
      <c r="F2107" s="38" t="s">
        <v>2113</v>
      </c>
      <c r="G2107" s="39" t="s">
        <v>582</v>
      </c>
      <c r="H2107" s="41">
        <v>115000</v>
      </c>
    </row>
    <row r="2108" spans="1:8" s="5" customFormat="1" ht="20.25" x14ac:dyDescent="0.3">
      <c r="A2108" s="56">
        <v>1000055265</v>
      </c>
      <c r="B2108" s="36">
        <v>19798</v>
      </c>
      <c r="C2108" s="36" t="s">
        <v>2125</v>
      </c>
      <c r="D2108" s="37">
        <v>44509</v>
      </c>
      <c r="E2108" s="36">
        <v>234101</v>
      </c>
      <c r="F2108" s="38" t="s">
        <v>2113</v>
      </c>
      <c r="G2108" s="39" t="s">
        <v>582</v>
      </c>
      <c r="H2108" s="41">
        <v>125000</v>
      </c>
    </row>
    <row r="2109" spans="1:8" s="5" customFormat="1" ht="20.25" x14ac:dyDescent="0.3">
      <c r="A2109" s="56">
        <v>1000055384</v>
      </c>
      <c r="B2109" s="36">
        <v>19989</v>
      </c>
      <c r="C2109" s="36" t="s">
        <v>2126</v>
      </c>
      <c r="D2109" s="37">
        <v>44524</v>
      </c>
      <c r="E2109" s="36">
        <v>234101</v>
      </c>
      <c r="F2109" s="38" t="s">
        <v>2113</v>
      </c>
      <c r="G2109" s="39" t="s">
        <v>582</v>
      </c>
      <c r="H2109" s="41">
        <v>125000</v>
      </c>
    </row>
    <row r="2110" spans="1:8" s="5" customFormat="1" ht="20.25" x14ac:dyDescent="0.3">
      <c r="A2110" s="56">
        <v>1000055330</v>
      </c>
      <c r="B2110" s="36">
        <v>19914</v>
      </c>
      <c r="C2110" s="36" t="s">
        <v>2127</v>
      </c>
      <c r="D2110" s="37">
        <v>44517</v>
      </c>
      <c r="E2110" s="36">
        <v>234101</v>
      </c>
      <c r="F2110" s="38" t="s">
        <v>2113</v>
      </c>
      <c r="G2110" s="39" t="s">
        <v>582</v>
      </c>
      <c r="H2110" s="41">
        <v>110000</v>
      </c>
    </row>
    <row r="2111" spans="1:8" s="5" customFormat="1" ht="20.25" x14ac:dyDescent="0.3">
      <c r="A2111" s="56"/>
      <c r="B2111" s="36"/>
      <c r="C2111" s="36"/>
      <c r="D2111" s="37"/>
      <c r="E2111" s="36"/>
      <c r="F2111" s="38"/>
      <c r="G2111" s="96" t="s">
        <v>931</v>
      </c>
      <c r="H2111" s="97">
        <f>SUM(H2105:H2110)</f>
        <v>700000</v>
      </c>
    </row>
    <row r="2112" spans="1:8" s="5" customFormat="1" ht="20.25" x14ac:dyDescent="0.3">
      <c r="A2112" s="56">
        <v>1000055438</v>
      </c>
      <c r="B2112" s="36">
        <v>20049</v>
      </c>
      <c r="C2112" s="36" t="s">
        <v>2128</v>
      </c>
      <c r="D2112" s="37">
        <v>44530</v>
      </c>
      <c r="E2112" s="36">
        <v>234101</v>
      </c>
      <c r="F2112" s="38" t="s">
        <v>2113</v>
      </c>
      <c r="G2112" s="39" t="s">
        <v>582</v>
      </c>
      <c r="H2112" s="41">
        <v>120000</v>
      </c>
    </row>
    <row r="2113" spans="1:8" s="5" customFormat="1" ht="20.25" x14ac:dyDescent="0.3">
      <c r="A2113" s="56">
        <v>1000055472</v>
      </c>
      <c r="B2113" s="36">
        <v>20103</v>
      </c>
      <c r="C2113" s="46" t="s">
        <v>2129</v>
      </c>
      <c r="D2113" s="57">
        <v>44533</v>
      </c>
      <c r="E2113" s="46">
        <v>234101</v>
      </c>
      <c r="F2113" s="58" t="s">
        <v>2113</v>
      </c>
      <c r="G2113" s="39" t="s">
        <v>582</v>
      </c>
      <c r="H2113" s="55">
        <v>90000</v>
      </c>
    </row>
    <row r="2114" spans="1:8" s="5" customFormat="1" ht="20.25" x14ac:dyDescent="0.3">
      <c r="A2114" s="56">
        <v>1000055509</v>
      </c>
      <c r="B2114" s="36">
        <v>20156</v>
      </c>
      <c r="C2114" s="46" t="s">
        <v>2130</v>
      </c>
      <c r="D2114" s="57">
        <v>44538</v>
      </c>
      <c r="E2114" s="46">
        <v>234101</v>
      </c>
      <c r="F2114" s="58" t="s">
        <v>2113</v>
      </c>
      <c r="G2114" s="39" t="s">
        <v>582</v>
      </c>
      <c r="H2114" s="55">
        <v>84000</v>
      </c>
    </row>
    <row r="2115" spans="1:8" s="5" customFormat="1" ht="20.25" x14ac:dyDescent="0.3">
      <c r="A2115" s="56">
        <v>1000055508</v>
      </c>
      <c r="B2115" s="36">
        <v>20155</v>
      </c>
      <c r="C2115" s="46" t="s">
        <v>2131</v>
      </c>
      <c r="D2115" s="57">
        <v>44538</v>
      </c>
      <c r="E2115" s="46">
        <v>234101</v>
      </c>
      <c r="F2115" s="58" t="s">
        <v>2113</v>
      </c>
      <c r="G2115" s="39" t="s">
        <v>582</v>
      </c>
      <c r="H2115" s="55">
        <v>127000</v>
      </c>
    </row>
    <row r="2116" spans="1:8" s="5" customFormat="1" ht="20.25" x14ac:dyDescent="0.3">
      <c r="A2116" s="56">
        <v>1000055613</v>
      </c>
      <c r="B2116" s="36">
        <v>20257</v>
      </c>
      <c r="C2116" s="46" t="s">
        <v>2132</v>
      </c>
      <c r="D2116" s="57">
        <v>44546</v>
      </c>
      <c r="E2116" s="46">
        <v>234101</v>
      </c>
      <c r="F2116" s="58" t="s">
        <v>2113</v>
      </c>
      <c r="G2116" s="39" t="s">
        <v>582</v>
      </c>
      <c r="H2116" s="55">
        <v>128000</v>
      </c>
    </row>
    <row r="2117" spans="1:8" s="5" customFormat="1" ht="20.25" x14ac:dyDescent="0.3">
      <c r="A2117" s="56">
        <v>1000055659</v>
      </c>
      <c r="B2117" s="36">
        <v>20293</v>
      </c>
      <c r="C2117" s="46" t="s">
        <v>2133</v>
      </c>
      <c r="D2117" s="57">
        <v>44551</v>
      </c>
      <c r="E2117" s="46">
        <v>234101</v>
      </c>
      <c r="F2117" s="58" t="s">
        <v>2113</v>
      </c>
      <c r="G2117" s="39" t="s">
        <v>582</v>
      </c>
      <c r="H2117" s="55">
        <v>129500</v>
      </c>
    </row>
    <row r="2118" spans="1:8" s="5" customFormat="1" ht="20.25" x14ac:dyDescent="0.3">
      <c r="A2118" s="56">
        <v>1000055662</v>
      </c>
      <c r="B2118" s="36">
        <v>20294</v>
      </c>
      <c r="C2118" s="46" t="s">
        <v>936</v>
      </c>
      <c r="D2118" s="57">
        <v>44551</v>
      </c>
      <c r="E2118" s="46">
        <v>234101</v>
      </c>
      <c r="F2118" s="58" t="s">
        <v>2113</v>
      </c>
      <c r="G2118" s="39" t="s">
        <v>582</v>
      </c>
      <c r="H2118" s="55">
        <v>125000</v>
      </c>
    </row>
    <row r="2119" spans="1:8" s="5" customFormat="1" ht="20.25" x14ac:dyDescent="0.3">
      <c r="A2119" s="56"/>
      <c r="B2119" s="36"/>
      <c r="C2119" s="36"/>
      <c r="D2119" s="37"/>
      <c r="E2119" s="36"/>
      <c r="F2119" s="38"/>
      <c r="G2119" s="96" t="s">
        <v>996</v>
      </c>
      <c r="H2119" s="97">
        <f>SUM(H2112:H2118)</f>
        <v>803500</v>
      </c>
    </row>
    <row r="2120" spans="1:8" s="5" customFormat="1" ht="20.25" x14ac:dyDescent="0.3">
      <c r="A2120" s="56">
        <v>1000055602</v>
      </c>
      <c r="B2120" s="36">
        <v>20251</v>
      </c>
      <c r="C2120" s="46" t="s">
        <v>2134</v>
      </c>
      <c r="D2120" s="57">
        <v>44546</v>
      </c>
      <c r="E2120" s="46">
        <v>234101</v>
      </c>
      <c r="F2120" s="58" t="s">
        <v>2113</v>
      </c>
      <c r="G2120" s="39" t="s">
        <v>582</v>
      </c>
      <c r="H2120" s="55">
        <v>113500</v>
      </c>
    </row>
    <row r="2121" spans="1:8" s="5" customFormat="1" ht="20.25" x14ac:dyDescent="0.3">
      <c r="A2121" s="56">
        <v>1000055709</v>
      </c>
      <c r="B2121" s="36">
        <v>20344</v>
      </c>
      <c r="C2121" s="46" t="s">
        <v>2135</v>
      </c>
      <c r="D2121" s="57">
        <v>44559</v>
      </c>
      <c r="E2121" s="46">
        <v>234101</v>
      </c>
      <c r="F2121" s="58" t="s">
        <v>2113</v>
      </c>
      <c r="G2121" s="39" t="s">
        <v>582</v>
      </c>
      <c r="H2121" s="55">
        <v>126000</v>
      </c>
    </row>
    <row r="2122" spans="1:8" s="5" customFormat="1" ht="20.25" x14ac:dyDescent="0.3">
      <c r="A2122" s="56">
        <v>1000055708</v>
      </c>
      <c r="B2122" s="36">
        <v>20345</v>
      </c>
      <c r="C2122" s="46" t="s">
        <v>939</v>
      </c>
      <c r="D2122" s="57">
        <v>44559</v>
      </c>
      <c r="E2122" s="46">
        <v>234101</v>
      </c>
      <c r="F2122" s="58" t="s">
        <v>2113</v>
      </c>
      <c r="G2122" s="39" t="s">
        <v>582</v>
      </c>
      <c r="H2122" s="55">
        <v>75000</v>
      </c>
    </row>
    <row r="2123" spans="1:8" s="5" customFormat="1" ht="20.25" x14ac:dyDescent="0.3">
      <c r="A2123" s="56">
        <v>1000055794</v>
      </c>
      <c r="B2123" s="36">
        <v>20470</v>
      </c>
      <c r="C2123" s="46" t="s">
        <v>2136</v>
      </c>
      <c r="D2123" s="57">
        <v>44574</v>
      </c>
      <c r="E2123" s="46">
        <v>234101</v>
      </c>
      <c r="F2123" s="58" t="s">
        <v>2113</v>
      </c>
      <c r="G2123" s="39" t="s">
        <v>582</v>
      </c>
      <c r="H2123" s="55">
        <v>7200</v>
      </c>
    </row>
    <row r="2124" spans="1:8" s="5" customFormat="1" ht="20.25" x14ac:dyDescent="0.3">
      <c r="A2124" s="56"/>
      <c r="B2124" s="36"/>
      <c r="C2124" s="36"/>
      <c r="D2124" s="37"/>
      <c r="E2124" s="36"/>
      <c r="F2124" s="38"/>
      <c r="G2124" s="96" t="s">
        <v>938</v>
      </c>
      <c r="H2124" s="97">
        <f>SUM(H2120:H2123)</f>
        <v>321700</v>
      </c>
    </row>
    <row r="2125" spans="1:8" s="5" customFormat="1" ht="20.25" x14ac:dyDescent="0.3">
      <c r="A2125" s="56">
        <v>1000055146</v>
      </c>
      <c r="B2125" s="36">
        <v>19601</v>
      </c>
      <c r="C2125" s="46" t="s">
        <v>2137</v>
      </c>
      <c r="D2125" s="57">
        <v>44574</v>
      </c>
      <c r="E2125" s="46">
        <v>234101</v>
      </c>
      <c r="F2125" s="58" t="s">
        <v>2113</v>
      </c>
      <c r="G2125" s="39" t="s">
        <v>582</v>
      </c>
      <c r="H2125" s="55">
        <v>50000</v>
      </c>
    </row>
    <row r="2126" spans="1:8" s="5" customFormat="1" ht="20.25" x14ac:dyDescent="0.3">
      <c r="A2126" s="56">
        <v>1000055110</v>
      </c>
      <c r="B2126" s="36">
        <v>19513</v>
      </c>
      <c r="C2126" s="46" t="s">
        <v>2138</v>
      </c>
      <c r="D2126" s="57">
        <v>44490</v>
      </c>
      <c r="E2126" s="46">
        <v>234101</v>
      </c>
      <c r="F2126" s="58" t="s">
        <v>2113</v>
      </c>
      <c r="G2126" s="39" t="s">
        <v>582</v>
      </c>
      <c r="H2126" s="55">
        <v>110000</v>
      </c>
    </row>
    <row r="2127" spans="1:8" s="5" customFormat="1" ht="20.25" x14ac:dyDescent="0.3">
      <c r="A2127" s="56">
        <v>1000055892</v>
      </c>
      <c r="B2127" s="36">
        <v>20602</v>
      </c>
      <c r="C2127" s="46" t="s">
        <v>2139</v>
      </c>
      <c r="D2127" s="57">
        <v>44619</v>
      </c>
      <c r="E2127" s="46">
        <v>234101</v>
      </c>
      <c r="F2127" s="58" t="s">
        <v>2113</v>
      </c>
      <c r="G2127" s="39" t="s">
        <v>582</v>
      </c>
      <c r="H2127" s="55">
        <v>84000</v>
      </c>
    </row>
    <row r="2128" spans="1:8" s="5" customFormat="1" ht="20.25" x14ac:dyDescent="0.3">
      <c r="A2128" s="56"/>
      <c r="B2128" s="36"/>
      <c r="C2128" s="36"/>
      <c r="D2128" s="37"/>
      <c r="E2128" s="36"/>
      <c r="F2128" s="38"/>
      <c r="G2128" s="96" t="s">
        <v>993</v>
      </c>
      <c r="H2128" s="97">
        <f>SUM(H2125:H2127)</f>
        <v>244000</v>
      </c>
    </row>
    <row r="2129" spans="1:8" s="5" customFormat="1" ht="20.25" x14ac:dyDescent="0.3">
      <c r="A2129" s="56">
        <v>1000056089</v>
      </c>
      <c r="B2129" s="36">
        <v>20864</v>
      </c>
      <c r="C2129" s="46" t="s">
        <v>2140</v>
      </c>
      <c r="D2129" s="57">
        <v>44616</v>
      </c>
      <c r="E2129" s="46">
        <v>234101</v>
      </c>
      <c r="F2129" s="58" t="s">
        <v>2113</v>
      </c>
      <c r="G2129" s="39" t="s">
        <v>582</v>
      </c>
      <c r="H2129" s="55">
        <v>115000</v>
      </c>
    </row>
    <row r="2130" spans="1:8" s="5" customFormat="1" ht="20.25" x14ac:dyDescent="0.3">
      <c r="A2130" s="56">
        <v>1000056088</v>
      </c>
      <c r="B2130" s="36">
        <v>20865</v>
      </c>
      <c r="C2130" s="46" t="s">
        <v>2141</v>
      </c>
      <c r="D2130" s="57">
        <v>44616</v>
      </c>
      <c r="E2130" s="46">
        <v>234101</v>
      </c>
      <c r="F2130" s="58" t="s">
        <v>2113</v>
      </c>
      <c r="G2130" s="39" t="s">
        <v>582</v>
      </c>
      <c r="H2130" s="55">
        <v>103000</v>
      </c>
    </row>
    <row r="2131" spans="1:8" s="5" customFormat="1" ht="20.25" x14ac:dyDescent="0.3">
      <c r="A2131" s="56">
        <v>1000056146</v>
      </c>
      <c r="B2131" s="36">
        <v>20952</v>
      </c>
      <c r="C2131" s="46" t="s">
        <v>2142</v>
      </c>
      <c r="D2131" s="57">
        <v>44623</v>
      </c>
      <c r="E2131" s="46">
        <v>234101</v>
      </c>
      <c r="F2131" s="58" t="s">
        <v>2113</v>
      </c>
      <c r="G2131" s="39" t="s">
        <v>582</v>
      </c>
      <c r="H2131" s="55">
        <v>115000</v>
      </c>
    </row>
    <row r="2132" spans="1:8" s="5" customFormat="1" ht="20.25" x14ac:dyDescent="0.3">
      <c r="A2132" s="56">
        <v>1000056186</v>
      </c>
      <c r="B2132" s="36">
        <v>21030</v>
      </c>
      <c r="C2132" s="46" t="s">
        <v>2143</v>
      </c>
      <c r="D2132" s="57">
        <v>44631</v>
      </c>
      <c r="E2132" s="46">
        <v>234101</v>
      </c>
      <c r="F2132" s="58" t="s">
        <v>2113</v>
      </c>
      <c r="G2132" s="39" t="s">
        <v>582</v>
      </c>
      <c r="H2132" s="55">
        <v>12500</v>
      </c>
    </row>
    <row r="2133" spans="1:8" s="5" customFormat="1" ht="20.25" x14ac:dyDescent="0.3">
      <c r="A2133" s="49">
        <v>1000056236</v>
      </c>
      <c r="B2133" s="36">
        <v>21086</v>
      </c>
      <c r="C2133" s="46" t="s">
        <v>2144</v>
      </c>
      <c r="D2133" s="57">
        <v>44637</v>
      </c>
      <c r="E2133" s="46">
        <v>234101</v>
      </c>
      <c r="F2133" s="58" t="s">
        <v>2113</v>
      </c>
      <c r="G2133" s="39" t="s">
        <v>582</v>
      </c>
      <c r="H2133" s="55">
        <v>122000</v>
      </c>
    </row>
    <row r="2134" spans="1:8" s="5" customFormat="1" ht="20.25" x14ac:dyDescent="0.3">
      <c r="A2134" s="56"/>
      <c r="B2134" s="36"/>
      <c r="C2134" s="36"/>
      <c r="D2134" s="37"/>
      <c r="E2134" s="36"/>
      <c r="F2134" s="38"/>
      <c r="G2134" s="96" t="s">
        <v>940</v>
      </c>
      <c r="H2134" s="97">
        <f>SUM(H2129:H2133)</f>
        <v>467500</v>
      </c>
    </row>
    <row r="2135" spans="1:8" s="5" customFormat="1" ht="20.25" x14ac:dyDescent="0.3">
      <c r="A2135" s="56">
        <v>1000056310</v>
      </c>
      <c r="B2135" s="36">
        <v>21186</v>
      </c>
      <c r="C2135" s="46" t="s">
        <v>2145</v>
      </c>
      <c r="D2135" s="57">
        <v>44649</v>
      </c>
      <c r="E2135" s="46">
        <v>234101</v>
      </c>
      <c r="F2135" s="58" t="s">
        <v>2113</v>
      </c>
      <c r="G2135" s="39" t="s">
        <v>582</v>
      </c>
      <c r="H2135" s="55">
        <v>135000</v>
      </c>
    </row>
    <row r="2136" spans="1:8" s="5" customFormat="1" ht="20.25" x14ac:dyDescent="0.3">
      <c r="A2136" s="56">
        <v>1000056500</v>
      </c>
      <c r="B2136" s="36">
        <v>21508</v>
      </c>
      <c r="C2136" s="46" t="s">
        <v>2146</v>
      </c>
      <c r="D2136" s="57">
        <v>44672</v>
      </c>
      <c r="E2136" s="46">
        <v>234101</v>
      </c>
      <c r="F2136" s="58" t="s">
        <v>2113</v>
      </c>
      <c r="G2136" s="39" t="s">
        <v>582</v>
      </c>
      <c r="H2136" s="55">
        <v>69900</v>
      </c>
    </row>
    <row r="2137" spans="1:8" ht="20.25" x14ac:dyDescent="0.3">
      <c r="A2137" s="56"/>
      <c r="B2137" s="36"/>
      <c r="C2137" s="36"/>
      <c r="D2137" s="37"/>
      <c r="E2137" s="36"/>
      <c r="F2137" s="38"/>
      <c r="G2137" s="96" t="s">
        <v>1039</v>
      </c>
      <c r="H2137" s="97">
        <f>SUM(H2135:H2136)</f>
        <v>204900</v>
      </c>
    </row>
    <row r="2138" spans="1:8" s="5" customFormat="1" ht="20.25" x14ac:dyDescent="0.3">
      <c r="A2138" s="56">
        <v>1000056759</v>
      </c>
      <c r="B2138" s="36">
        <v>22051</v>
      </c>
      <c r="C2138" s="46" t="s">
        <v>2147</v>
      </c>
      <c r="D2138" s="57">
        <v>44711</v>
      </c>
      <c r="E2138" s="46">
        <v>234101</v>
      </c>
      <c r="F2138" s="58" t="s">
        <v>2113</v>
      </c>
      <c r="G2138" s="39" t="s">
        <v>582</v>
      </c>
      <c r="H2138" s="55">
        <v>135000</v>
      </c>
    </row>
    <row r="2139" spans="1:8" s="5" customFormat="1" ht="20.25" x14ac:dyDescent="0.3">
      <c r="A2139" s="56">
        <v>1000056809</v>
      </c>
      <c r="B2139" s="36">
        <v>22122</v>
      </c>
      <c r="C2139" s="46" t="s">
        <v>2148</v>
      </c>
      <c r="D2139" s="57">
        <v>44715</v>
      </c>
      <c r="E2139" s="46">
        <v>234101</v>
      </c>
      <c r="F2139" s="58" t="s">
        <v>2113</v>
      </c>
      <c r="G2139" s="39" t="s">
        <v>582</v>
      </c>
      <c r="H2139" s="55">
        <v>156000</v>
      </c>
    </row>
    <row r="2140" spans="1:8" s="5" customFormat="1" ht="20.25" x14ac:dyDescent="0.3">
      <c r="A2140" s="56">
        <v>1000055439</v>
      </c>
      <c r="B2140" s="36">
        <v>20048</v>
      </c>
      <c r="C2140" s="46" t="s">
        <v>2149</v>
      </c>
      <c r="D2140" s="57">
        <v>44530</v>
      </c>
      <c r="E2140" s="46">
        <v>234101</v>
      </c>
      <c r="F2140" s="58" t="s">
        <v>2113</v>
      </c>
      <c r="G2140" s="39" t="s">
        <v>582</v>
      </c>
      <c r="H2140" s="55">
        <v>110000</v>
      </c>
    </row>
    <row r="2141" spans="1:8" s="5" customFormat="1" ht="20.25" x14ac:dyDescent="0.3">
      <c r="A2141" s="56">
        <v>1000056847</v>
      </c>
      <c r="B2141" s="36">
        <v>22226</v>
      </c>
      <c r="C2141" s="46" t="s">
        <v>2150</v>
      </c>
      <c r="D2141" s="57">
        <v>44721</v>
      </c>
      <c r="E2141" s="46">
        <v>234101</v>
      </c>
      <c r="F2141" s="58" t="s">
        <v>2113</v>
      </c>
      <c r="G2141" s="39" t="s">
        <v>582</v>
      </c>
      <c r="H2141" s="55">
        <v>120000</v>
      </c>
    </row>
    <row r="2142" spans="1:8" s="5" customFormat="1" ht="20.25" x14ac:dyDescent="0.3">
      <c r="A2142" s="56">
        <v>1000056848</v>
      </c>
      <c r="B2142" s="36">
        <v>22227</v>
      </c>
      <c r="C2142" s="46" t="s">
        <v>2151</v>
      </c>
      <c r="D2142" s="57">
        <v>44721</v>
      </c>
      <c r="E2142" s="46">
        <v>234101</v>
      </c>
      <c r="F2142" s="58" t="s">
        <v>2113</v>
      </c>
      <c r="G2142" s="39" t="s">
        <v>582</v>
      </c>
      <c r="H2142" s="55">
        <v>145000</v>
      </c>
    </row>
    <row r="2143" spans="1:8" s="5" customFormat="1" ht="20.25" x14ac:dyDescent="0.3">
      <c r="A2143" s="56">
        <v>1000056926</v>
      </c>
      <c r="B2143" s="36">
        <v>22391</v>
      </c>
      <c r="C2143" s="46" t="s">
        <v>2152</v>
      </c>
      <c r="D2143" s="57">
        <v>44762</v>
      </c>
      <c r="E2143" s="46">
        <v>234101</v>
      </c>
      <c r="F2143" s="58" t="s">
        <v>2113</v>
      </c>
      <c r="G2143" s="39" t="s">
        <v>582</v>
      </c>
      <c r="H2143" s="55">
        <v>80000</v>
      </c>
    </row>
    <row r="2144" spans="1:8" s="5" customFormat="1" ht="20.25" x14ac:dyDescent="0.3">
      <c r="A2144" s="56">
        <v>1000056968</v>
      </c>
      <c r="B2144" s="36">
        <v>22467</v>
      </c>
      <c r="C2144" s="46" t="s">
        <v>2153</v>
      </c>
      <c r="D2144" s="57">
        <v>44736</v>
      </c>
      <c r="E2144" s="46">
        <v>234101</v>
      </c>
      <c r="F2144" s="58" t="s">
        <v>2113</v>
      </c>
      <c r="G2144" s="39" t="s">
        <v>582</v>
      </c>
      <c r="H2144" s="55">
        <v>125000</v>
      </c>
    </row>
    <row r="2145" spans="1:8" s="5" customFormat="1" ht="20.25" x14ac:dyDescent="0.3">
      <c r="A2145" s="56"/>
      <c r="B2145" s="36"/>
      <c r="C2145" s="36"/>
      <c r="D2145" s="37"/>
      <c r="E2145" s="36"/>
      <c r="F2145" s="38"/>
      <c r="G2145" s="96" t="s">
        <v>916</v>
      </c>
      <c r="H2145" s="97">
        <f>SUM(H2138:H2144)</f>
        <v>871000</v>
      </c>
    </row>
    <row r="2146" spans="1:8" s="5" customFormat="1" ht="20.25" x14ac:dyDescent="0.3">
      <c r="A2146" s="56">
        <v>1000057011</v>
      </c>
      <c r="B2146" s="36">
        <v>22568</v>
      </c>
      <c r="C2146" s="46" t="s">
        <v>2154</v>
      </c>
      <c r="D2146" s="57">
        <v>44743</v>
      </c>
      <c r="E2146" s="46">
        <v>234101</v>
      </c>
      <c r="F2146" s="58" t="s">
        <v>2113</v>
      </c>
      <c r="G2146" s="39" t="s">
        <v>582</v>
      </c>
      <c r="H2146" s="55">
        <v>90000</v>
      </c>
    </row>
    <row r="2147" spans="1:8" s="5" customFormat="1" ht="20.25" x14ac:dyDescent="0.3">
      <c r="A2147" s="56"/>
      <c r="B2147" s="36"/>
      <c r="C2147" s="36"/>
      <c r="D2147" s="37"/>
      <c r="E2147" s="36"/>
      <c r="F2147" s="38"/>
      <c r="G2147" s="96" t="s">
        <v>860</v>
      </c>
      <c r="H2147" s="97">
        <f>SUM(H2146)</f>
        <v>90000</v>
      </c>
    </row>
    <row r="2148" spans="1:8" s="5" customFormat="1" ht="20.25" x14ac:dyDescent="0.3">
      <c r="A2148" s="56">
        <v>1000057360</v>
      </c>
      <c r="B2148" s="36">
        <v>23452</v>
      </c>
      <c r="C2148" s="46" t="s">
        <v>2155</v>
      </c>
      <c r="D2148" s="57">
        <v>44797</v>
      </c>
      <c r="E2148" s="46">
        <v>234101</v>
      </c>
      <c r="F2148" s="58" t="s">
        <v>2113</v>
      </c>
      <c r="G2148" s="39" t="s">
        <v>582</v>
      </c>
      <c r="H2148" s="55">
        <v>45000</v>
      </c>
    </row>
    <row r="2149" spans="1:8" s="5" customFormat="1" ht="20.25" x14ac:dyDescent="0.3">
      <c r="A2149" s="56">
        <v>1000057482</v>
      </c>
      <c r="B2149" s="36">
        <v>23783</v>
      </c>
      <c r="C2149" s="46" t="s">
        <v>2156</v>
      </c>
      <c r="D2149" s="57">
        <v>44813</v>
      </c>
      <c r="E2149" s="46">
        <v>234101</v>
      </c>
      <c r="F2149" s="58" t="s">
        <v>2113</v>
      </c>
      <c r="G2149" s="39" t="s">
        <v>582</v>
      </c>
      <c r="H2149" s="55">
        <v>3750</v>
      </c>
    </row>
    <row r="2150" spans="1:8" s="5" customFormat="1" ht="20.25" x14ac:dyDescent="0.3">
      <c r="A2150" s="56">
        <v>1000057485</v>
      </c>
      <c r="B2150" s="36">
        <v>23785</v>
      </c>
      <c r="C2150" s="46" t="s">
        <v>2157</v>
      </c>
      <c r="D2150" s="57">
        <v>44813</v>
      </c>
      <c r="E2150" s="46">
        <v>234101</v>
      </c>
      <c r="F2150" s="58" t="s">
        <v>2113</v>
      </c>
      <c r="G2150" s="39" t="s">
        <v>582</v>
      </c>
      <c r="H2150" s="55">
        <v>59600</v>
      </c>
    </row>
    <row r="2151" spans="1:8" s="5" customFormat="1" ht="20.25" x14ac:dyDescent="0.3">
      <c r="A2151" s="56">
        <v>1000057499</v>
      </c>
      <c r="B2151" s="36">
        <v>23819</v>
      </c>
      <c r="C2151" s="46" t="s">
        <v>2158</v>
      </c>
      <c r="D2151" s="57">
        <v>44816</v>
      </c>
      <c r="E2151" s="46">
        <v>234101</v>
      </c>
      <c r="F2151" s="58" t="s">
        <v>2113</v>
      </c>
      <c r="G2151" s="39" t="s">
        <v>582</v>
      </c>
      <c r="H2151" s="55">
        <v>37500</v>
      </c>
    </row>
    <row r="2152" spans="1:8" s="5" customFormat="1" ht="20.25" x14ac:dyDescent="0.3">
      <c r="A2152" s="56">
        <v>1000057536</v>
      </c>
      <c r="B2152" s="36">
        <v>23929</v>
      </c>
      <c r="C2152" s="46" t="s">
        <v>2159</v>
      </c>
      <c r="D2152" s="57">
        <v>44820</v>
      </c>
      <c r="E2152" s="46">
        <v>234101</v>
      </c>
      <c r="F2152" s="58" t="s">
        <v>2113</v>
      </c>
      <c r="G2152" s="39" t="s">
        <v>582</v>
      </c>
      <c r="H2152" s="55">
        <v>134400</v>
      </c>
    </row>
    <row r="2153" spans="1:8" s="5" customFormat="1" ht="20.25" x14ac:dyDescent="0.3">
      <c r="A2153" s="56"/>
      <c r="B2153" s="36"/>
      <c r="C2153" s="36"/>
      <c r="D2153" s="37"/>
      <c r="E2153" s="36"/>
      <c r="F2153" s="38"/>
      <c r="G2153" s="96" t="s">
        <v>883</v>
      </c>
      <c r="H2153" s="97">
        <f>SUM(H2148:H2152)</f>
        <v>280250</v>
      </c>
    </row>
    <row r="2154" spans="1:8" s="5" customFormat="1" ht="20.25" x14ac:dyDescent="0.3">
      <c r="A2154" s="56"/>
      <c r="B2154" s="36"/>
      <c r="C2154" s="36"/>
      <c r="D2154" s="37"/>
      <c r="E2154" s="36"/>
      <c r="F2154" s="38"/>
      <c r="G2154" s="47" t="s">
        <v>2160</v>
      </c>
      <c r="H2154" s="81">
        <f>SUM(H2147,H2145,H2137,H2134,H2128,H2124,H2119,H2111,H2104,H2099,H2091,H2086,H2083,H2079,H2071,H2064,H2058,H2153)</f>
        <v>7935150</v>
      </c>
    </row>
    <row r="2155" spans="1:8" s="5" customFormat="1" ht="20.25" x14ac:dyDescent="0.3">
      <c r="A2155" s="35">
        <v>1000048033</v>
      </c>
      <c r="B2155" s="36" t="s">
        <v>595</v>
      </c>
      <c r="C2155" s="36"/>
      <c r="D2155" s="37">
        <v>43606</v>
      </c>
      <c r="E2155" s="36">
        <v>237202</v>
      </c>
      <c r="F2155" s="38"/>
      <c r="G2155" s="39" t="s">
        <v>596</v>
      </c>
      <c r="H2155" s="41">
        <v>83921.600000000006</v>
      </c>
    </row>
    <row r="2156" spans="1:8" s="5" customFormat="1" ht="20.25" x14ac:dyDescent="0.3">
      <c r="A2156" s="35"/>
      <c r="B2156" s="36"/>
      <c r="C2156" s="36"/>
      <c r="D2156" s="37"/>
      <c r="E2156" s="36"/>
      <c r="F2156" s="38"/>
      <c r="G2156" s="96" t="s">
        <v>1727</v>
      </c>
      <c r="H2156" s="97">
        <f>SUM(H2155)</f>
        <v>83921.600000000006</v>
      </c>
    </row>
    <row r="2157" spans="1:8" s="5" customFormat="1" ht="20.25" x14ac:dyDescent="0.3">
      <c r="A2157" s="35"/>
      <c r="B2157" s="36"/>
      <c r="C2157" s="36"/>
      <c r="D2157" s="37"/>
      <c r="E2157" s="36"/>
      <c r="F2157" s="38"/>
      <c r="G2157" s="47" t="s">
        <v>2161</v>
      </c>
      <c r="H2157" s="81">
        <f>SUM(H2156)</f>
        <v>83921.600000000006</v>
      </c>
    </row>
    <row r="2158" spans="1:8" s="5" customFormat="1" ht="20.25" x14ac:dyDescent="0.3">
      <c r="A2158" s="49">
        <v>1000053353</v>
      </c>
      <c r="B2158" s="50">
        <v>272</v>
      </c>
      <c r="C2158" s="50" t="s">
        <v>1257</v>
      </c>
      <c r="D2158" s="51">
        <v>44278</v>
      </c>
      <c r="E2158" s="50">
        <v>231101</v>
      </c>
      <c r="F2158" s="52">
        <v>130885036</v>
      </c>
      <c r="G2158" s="53" t="s">
        <v>598</v>
      </c>
      <c r="H2158" s="54">
        <v>120460</v>
      </c>
    </row>
    <row r="2159" spans="1:8" s="5" customFormat="1" ht="20.25" x14ac:dyDescent="0.3">
      <c r="A2159" s="35"/>
      <c r="B2159" s="36"/>
      <c r="C2159" s="36"/>
      <c r="D2159" s="37"/>
      <c r="E2159" s="36"/>
      <c r="F2159" s="38"/>
      <c r="G2159" s="96" t="s">
        <v>1268</v>
      </c>
      <c r="H2159" s="97">
        <f>SUM(H2158:H2158)</f>
        <v>120460</v>
      </c>
    </row>
    <row r="2160" spans="1:8" s="5" customFormat="1" ht="20.25" x14ac:dyDescent="0.3">
      <c r="A2160" s="35">
        <v>1000055016</v>
      </c>
      <c r="B2160" s="36">
        <v>327</v>
      </c>
      <c r="C2160" s="36" t="s">
        <v>1802</v>
      </c>
      <c r="D2160" s="37">
        <v>44483</v>
      </c>
      <c r="E2160" s="36">
        <v>233201</v>
      </c>
      <c r="F2160" s="38">
        <v>130885036</v>
      </c>
      <c r="G2160" s="39" t="s">
        <v>598</v>
      </c>
      <c r="H2160" s="41">
        <v>74458</v>
      </c>
    </row>
    <row r="2161" spans="1:8" s="5" customFormat="1" ht="20.25" x14ac:dyDescent="0.3">
      <c r="A2161" s="35"/>
      <c r="B2161" s="36"/>
      <c r="C2161" s="36"/>
      <c r="D2161" s="37"/>
      <c r="E2161" s="36"/>
      <c r="F2161" s="38"/>
      <c r="G2161" s="96" t="s">
        <v>928</v>
      </c>
      <c r="H2161" s="97">
        <f>SUM(H2160:H2160)</f>
        <v>74458</v>
      </c>
    </row>
    <row r="2162" spans="1:8" s="5" customFormat="1" ht="20.25" x14ac:dyDescent="0.3">
      <c r="A2162" s="35" t="s">
        <v>999</v>
      </c>
      <c r="B2162" s="36">
        <v>392</v>
      </c>
      <c r="C2162" s="36" t="s">
        <v>2162</v>
      </c>
      <c r="D2162" s="37">
        <v>44712</v>
      </c>
      <c r="E2162" s="36">
        <v>233201</v>
      </c>
      <c r="F2162" s="38" t="s">
        <v>2163</v>
      </c>
      <c r="G2162" s="39" t="s">
        <v>598</v>
      </c>
      <c r="H2162" s="41">
        <v>496558.27</v>
      </c>
    </row>
    <row r="2163" spans="1:8" s="5" customFormat="1" ht="20.25" x14ac:dyDescent="0.3">
      <c r="A2163" s="35"/>
      <c r="B2163" s="36"/>
      <c r="C2163" s="36"/>
      <c r="D2163" s="37"/>
      <c r="E2163" s="36"/>
      <c r="F2163" s="38"/>
      <c r="G2163" s="96" t="s">
        <v>916</v>
      </c>
      <c r="H2163" s="97">
        <f>SUM(H2162:H2162)</f>
        <v>496558.27</v>
      </c>
    </row>
    <row r="2164" spans="1:8" s="5" customFormat="1" ht="20.25" x14ac:dyDescent="0.3">
      <c r="A2164" s="35">
        <v>1000056341</v>
      </c>
      <c r="B2164" s="36">
        <v>416</v>
      </c>
      <c r="C2164" s="36" t="s">
        <v>1725</v>
      </c>
      <c r="D2164" s="37">
        <v>44712</v>
      </c>
      <c r="E2164" s="36">
        <v>233201</v>
      </c>
      <c r="F2164" s="38" t="s">
        <v>2163</v>
      </c>
      <c r="G2164" s="39" t="s">
        <v>598</v>
      </c>
      <c r="H2164" s="41">
        <v>119416</v>
      </c>
    </row>
    <row r="2165" spans="1:8" s="5" customFormat="1" ht="20.25" x14ac:dyDescent="0.3">
      <c r="A2165" s="35"/>
      <c r="B2165" s="36"/>
      <c r="C2165" s="36"/>
      <c r="D2165" s="37"/>
      <c r="E2165" s="36"/>
      <c r="F2165" s="38"/>
      <c r="G2165" s="96" t="s">
        <v>872</v>
      </c>
      <c r="H2165" s="97">
        <f>SUM(H2164:H2164)</f>
        <v>119416</v>
      </c>
    </row>
    <row r="2166" spans="1:8" s="5" customFormat="1" ht="20.25" x14ac:dyDescent="0.3">
      <c r="A2166" s="35"/>
      <c r="B2166" s="36"/>
      <c r="C2166" s="36"/>
      <c r="D2166" s="37"/>
      <c r="E2166" s="36"/>
      <c r="F2166" s="38"/>
      <c r="G2166" s="47" t="s">
        <v>2164</v>
      </c>
      <c r="H2166" s="81">
        <f>SUM(H2165,H2163,H2161,H2159)</f>
        <v>810892.27</v>
      </c>
    </row>
    <row r="2167" spans="1:8" s="5" customFormat="1" ht="20.25" x14ac:dyDescent="0.3">
      <c r="A2167" s="35">
        <v>1000054684</v>
      </c>
      <c r="B2167" s="36">
        <v>51</v>
      </c>
      <c r="C2167" s="36" t="s">
        <v>897</v>
      </c>
      <c r="D2167" s="37">
        <v>44442</v>
      </c>
      <c r="E2167" s="36">
        <v>233201</v>
      </c>
      <c r="F2167" s="38">
        <v>132188081</v>
      </c>
      <c r="G2167" s="39" t="s">
        <v>600</v>
      </c>
      <c r="H2167" s="41">
        <v>119475</v>
      </c>
    </row>
    <row r="2168" spans="1:8" s="5" customFormat="1" ht="20.25" x14ac:dyDescent="0.3">
      <c r="A2168" s="35">
        <v>1000054706</v>
      </c>
      <c r="B2168" s="36">
        <v>52</v>
      </c>
      <c r="C2168" s="36" t="s">
        <v>1516</v>
      </c>
      <c r="D2168" s="37">
        <v>44448</v>
      </c>
      <c r="E2168" s="36">
        <v>239201</v>
      </c>
      <c r="F2168" s="38">
        <v>132188081</v>
      </c>
      <c r="G2168" s="39" t="s">
        <v>600</v>
      </c>
      <c r="H2168" s="41">
        <v>92954.5</v>
      </c>
    </row>
    <row r="2169" spans="1:8" s="5" customFormat="1" ht="20.25" x14ac:dyDescent="0.3">
      <c r="A2169" s="35">
        <v>1000054439</v>
      </c>
      <c r="B2169" s="36">
        <v>44</v>
      </c>
      <c r="C2169" s="36" t="s">
        <v>1272</v>
      </c>
      <c r="D2169" s="37">
        <v>44414</v>
      </c>
      <c r="E2169" s="36">
        <v>233201</v>
      </c>
      <c r="F2169" s="38" t="s">
        <v>2165</v>
      </c>
      <c r="G2169" s="39" t="s">
        <v>600</v>
      </c>
      <c r="H2169" s="41">
        <v>33276</v>
      </c>
    </row>
    <row r="2170" spans="1:8" s="5" customFormat="1" ht="20.25" x14ac:dyDescent="0.3">
      <c r="A2170" s="35"/>
      <c r="B2170" s="36"/>
      <c r="C2170" s="36"/>
      <c r="D2170" s="37"/>
      <c r="E2170" s="36"/>
      <c r="F2170" s="38"/>
      <c r="G2170" s="96" t="s">
        <v>925</v>
      </c>
      <c r="H2170" s="97">
        <f>SUM(H2167:H2169)</f>
        <v>245705.5</v>
      </c>
    </row>
    <row r="2171" spans="1:8" s="5" customFormat="1" ht="20.25" x14ac:dyDescent="0.3">
      <c r="A2171" s="35">
        <v>1000055000</v>
      </c>
      <c r="B2171" s="36">
        <v>60</v>
      </c>
      <c r="C2171" s="36" t="s">
        <v>2166</v>
      </c>
      <c r="D2171" s="37">
        <v>44450</v>
      </c>
      <c r="E2171" s="36">
        <v>233201</v>
      </c>
      <c r="F2171" s="38" t="s">
        <v>2165</v>
      </c>
      <c r="G2171" s="39" t="s">
        <v>600</v>
      </c>
      <c r="H2171" s="41">
        <v>96170</v>
      </c>
    </row>
    <row r="2172" spans="1:8" s="5" customFormat="1" ht="20.25" x14ac:dyDescent="0.3">
      <c r="A2172" s="35">
        <v>1000055014</v>
      </c>
      <c r="B2172" s="36">
        <v>59</v>
      </c>
      <c r="C2172" s="36" t="s">
        <v>2167</v>
      </c>
      <c r="D2172" s="37">
        <v>44477</v>
      </c>
      <c r="E2172" s="36">
        <v>233201</v>
      </c>
      <c r="F2172" s="38" t="s">
        <v>2165</v>
      </c>
      <c r="G2172" s="39" t="s">
        <v>600</v>
      </c>
      <c r="H2172" s="41">
        <v>82600</v>
      </c>
    </row>
    <row r="2173" spans="1:8" s="5" customFormat="1" ht="20.25" x14ac:dyDescent="0.3">
      <c r="A2173" s="35"/>
      <c r="B2173" s="36"/>
      <c r="C2173" s="36"/>
      <c r="D2173" s="37"/>
      <c r="E2173" s="36"/>
      <c r="F2173" s="38"/>
      <c r="G2173" s="96" t="s">
        <v>928</v>
      </c>
      <c r="H2173" s="97">
        <f>SUM(H2171:H2172)</f>
        <v>178770</v>
      </c>
    </row>
    <row r="2174" spans="1:8" s="5" customFormat="1" ht="20.25" x14ac:dyDescent="0.3">
      <c r="A2174" s="35" t="s">
        <v>999</v>
      </c>
      <c r="B2174" s="36">
        <v>95</v>
      </c>
      <c r="C2174" s="36" t="s">
        <v>903</v>
      </c>
      <c r="D2174" s="37">
        <v>44638</v>
      </c>
      <c r="E2174" s="36">
        <v>235501</v>
      </c>
      <c r="F2174" s="38" t="s">
        <v>2165</v>
      </c>
      <c r="G2174" s="39" t="s">
        <v>600</v>
      </c>
      <c r="H2174" s="41">
        <v>359631.67</v>
      </c>
    </row>
    <row r="2175" spans="1:8" s="5" customFormat="1" ht="20.25" x14ac:dyDescent="0.3">
      <c r="A2175" s="35"/>
      <c r="B2175" s="36"/>
      <c r="C2175" s="36"/>
      <c r="D2175" s="37"/>
      <c r="E2175" s="36"/>
      <c r="F2175" s="38"/>
      <c r="G2175" s="96" t="s">
        <v>1039</v>
      </c>
      <c r="H2175" s="97">
        <f>SUM(H2174:H2174)</f>
        <v>359631.67</v>
      </c>
    </row>
    <row r="2176" spans="1:8" s="5" customFormat="1" ht="20.25" x14ac:dyDescent="0.3">
      <c r="A2176" s="35" t="s">
        <v>999</v>
      </c>
      <c r="B2176" s="36">
        <v>110</v>
      </c>
      <c r="C2176" s="36" t="s">
        <v>2168</v>
      </c>
      <c r="D2176" s="37">
        <v>44687</v>
      </c>
      <c r="E2176" s="36">
        <v>235501</v>
      </c>
      <c r="F2176" s="38" t="s">
        <v>2165</v>
      </c>
      <c r="G2176" s="39" t="s">
        <v>600</v>
      </c>
      <c r="H2176" s="41">
        <v>249275</v>
      </c>
    </row>
    <row r="2177" spans="1:8" s="5" customFormat="1" ht="20.25" x14ac:dyDescent="0.3">
      <c r="A2177" s="35"/>
      <c r="B2177" s="36"/>
      <c r="C2177" s="36"/>
      <c r="D2177" s="37"/>
      <c r="E2177" s="36"/>
      <c r="F2177" s="38"/>
      <c r="G2177" s="96" t="s">
        <v>960</v>
      </c>
      <c r="H2177" s="97">
        <f>SUM(H2176:H2176)</f>
        <v>249275</v>
      </c>
    </row>
    <row r="2178" spans="1:8" s="5" customFormat="1" ht="20.25" x14ac:dyDescent="0.3">
      <c r="A2178" s="35">
        <v>1000055800</v>
      </c>
      <c r="B2178" s="36">
        <v>67</v>
      </c>
      <c r="C2178" s="36" t="s">
        <v>2169</v>
      </c>
      <c r="D2178" s="37">
        <v>44501</v>
      </c>
      <c r="E2178" s="36">
        <v>233201</v>
      </c>
      <c r="F2178" s="38" t="s">
        <v>2165</v>
      </c>
      <c r="G2178" s="39" t="s">
        <v>600</v>
      </c>
      <c r="H2178" s="41">
        <v>126024</v>
      </c>
    </row>
    <row r="2179" spans="1:8" s="5" customFormat="1" ht="20.25" x14ac:dyDescent="0.3">
      <c r="A2179" s="35"/>
      <c r="B2179" s="36"/>
      <c r="C2179" s="36"/>
      <c r="D2179" s="37"/>
      <c r="E2179" s="36"/>
      <c r="F2179" s="38"/>
      <c r="G2179" s="96" t="s">
        <v>916</v>
      </c>
      <c r="H2179" s="97">
        <f>SUM(H2178)</f>
        <v>126024</v>
      </c>
    </row>
    <row r="2180" spans="1:8" s="5" customFormat="1" ht="20.25" x14ac:dyDescent="0.3">
      <c r="A2180" s="35">
        <v>1000056931</v>
      </c>
      <c r="B2180" s="36">
        <v>126</v>
      </c>
      <c r="C2180" s="36" t="s">
        <v>2170</v>
      </c>
      <c r="D2180" s="37">
        <v>44750</v>
      </c>
      <c r="E2180" s="36">
        <v>233201</v>
      </c>
      <c r="F2180" s="38" t="s">
        <v>2165</v>
      </c>
      <c r="G2180" s="39" t="s">
        <v>600</v>
      </c>
      <c r="H2180" s="41">
        <v>68440</v>
      </c>
    </row>
    <row r="2181" spans="1:8" s="5" customFormat="1" ht="20.25" x14ac:dyDescent="0.3">
      <c r="A2181" s="35">
        <v>1000056930</v>
      </c>
      <c r="B2181" s="36">
        <v>125</v>
      </c>
      <c r="C2181" s="36" t="s">
        <v>1177</v>
      </c>
      <c r="D2181" s="37">
        <v>44750</v>
      </c>
      <c r="E2181" s="36">
        <v>233201</v>
      </c>
      <c r="F2181" s="38" t="s">
        <v>2165</v>
      </c>
      <c r="G2181" s="39" t="s">
        <v>600</v>
      </c>
      <c r="H2181" s="41">
        <v>64133</v>
      </c>
    </row>
    <row r="2182" spans="1:8" s="5" customFormat="1" ht="20.25" x14ac:dyDescent="0.3">
      <c r="A2182" s="35">
        <v>1000057024</v>
      </c>
      <c r="B2182" s="36">
        <v>128</v>
      </c>
      <c r="C2182" s="36" t="s">
        <v>2171</v>
      </c>
      <c r="D2182" s="37">
        <v>44755</v>
      </c>
      <c r="E2182" s="36">
        <v>233201</v>
      </c>
      <c r="F2182" s="38" t="s">
        <v>2165</v>
      </c>
      <c r="G2182" s="39" t="s">
        <v>600</v>
      </c>
      <c r="H2182" s="41">
        <v>95875</v>
      </c>
    </row>
    <row r="2183" spans="1:8" s="5" customFormat="1" ht="20.25" x14ac:dyDescent="0.3">
      <c r="A2183" s="35"/>
      <c r="B2183" s="36"/>
      <c r="C2183" s="36"/>
      <c r="D2183" s="37"/>
      <c r="E2183" s="36"/>
      <c r="F2183" s="38"/>
      <c r="G2183" s="96" t="s">
        <v>860</v>
      </c>
      <c r="H2183" s="97">
        <f>SUM(H2180:H2182)</f>
        <v>228448</v>
      </c>
    </row>
    <row r="2184" spans="1:8" s="5" customFormat="1" ht="20.25" x14ac:dyDescent="0.3">
      <c r="A2184" s="35">
        <v>1000057007</v>
      </c>
      <c r="B2184" s="36">
        <v>127</v>
      </c>
      <c r="C2184" s="36" t="s">
        <v>2172</v>
      </c>
      <c r="D2184" s="37">
        <v>44757</v>
      </c>
      <c r="E2184" s="36">
        <v>239201</v>
      </c>
      <c r="F2184" s="38" t="s">
        <v>2165</v>
      </c>
      <c r="G2184" s="39" t="s">
        <v>600</v>
      </c>
      <c r="H2184" s="41">
        <v>61240.91</v>
      </c>
    </row>
    <row r="2185" spans="1:8" s="5" customFormat="1" ht="20.25" x14ac:dyDescent="0.3">
      <c r="A2185" s="35">
        <v>1000057121</v>
      </c>
      <c r="B2185" s="36">
        <v>133</v>
      </c>
      <c r="C2185" s="36" t="s">
        <v>2032</v>
      </c>
      <c r="D2185" s="37">
        <v>44777</v>
      </c>
      <c r="E2185" s="36">
        <v>239201</v>
      </c>
      <c r="F2185" s="38" t="s">
        <v>2165</v>
      </c>
      <c r="G2185" s="39" t="s">
        <v>600</v>
      </c>
      <c r="H2185" s="41">
        <v>121835</v>
      </c>
    </row>
    <row r="2186" spans="1:8" s="5" customFormat="1" ht="20.25" x14ac:dyDescent="0.3">
      <c r="A2186" s="35"/>
      <c r="B2186" s="36"/>
      <c r="C2186" s="36"/>
      <c r="D2186" s="37"/>
      <c r="E2186" s="36"/>
      <c r="F2186" s="38"/>
      <c r="G2186" s="96" t="s">
        <v>872</v>
      </c>
      <c r="H2186" s="97">
        <f>SUM(H2184:H2185)</f>
        <v>183075.91</v>
      </c>
    </row>
    <row r="2187" spans="1:8" s="5" customFormat="1" ht="20.25" x14ac:dyDescent="0.3">
      <c r="A2187" s="35"/>
      <c r="B2187" s="36"/>
      <c r="C2187" s="36"/>
      <c r="D2187" s="37"/>
      <c r="E2187" s="36"/>
      <c r="F2187" s="38"/>
      <c r="G2187" s="47" t="s">
        <v>2173</v>
      </c>
      <c r="H2187" s="81">
        <f>SUM(H2186,H2183,H2179,H2177,H2175,H2173,H2170)</f>
        <v>1570930.08</v>
      </c>
    </row>
    <row r="2188" spans="1:8" s="5" customFormat="1" ht="20.25" x14ac:dyDescent="0.3">
      <c r="A2188" s="49">
        <v>1000050998</v>
      </c>
      <c r="B2188" s="36">
        <v>213</v>
      </c>
      <c r="C2188" s="36" t="s">
        <v>1113</v>
      </c>
      <c r="D2188" s="37">
        <v>43909</v>
      </c>
      <c r="E2188" s="36">
        <v>234101</v>
      </c>
      <c r="F2188" s="38">
        <v>131450148</v>
      </c>
      <c r="G2188" s="39" t="s">
        <v>609</v>
      </c>
      <c r="H2188" s="41">
        <v>143200</v>
      </c>
    </row>
    <row r="2189" spans="1:8" s="5" customFormat="1" ht="20.25" x14ac:dyDescent="0.3">
      <c r="A2189" s="35"/>
      <c r="B2189" s="36"/>
      <c r="C2189" s="36"/>
      <c r="D2189" s="37"/>
      <c r="E2189" s="36"/>
      <c r="F2189" s="38"/>
      <c r="G2189" s="96" t="s">
        <v>1023</v>
      </c>
      <c r="H2189" s="97">
        <f>SUM(H2188:H2188)</f>
        <v>143200</v>
      </c>
    </row>
    <row r="2190" spans="1:8" s="5" customFormat="1" ht="20.25" x14ac:dyDescent="0.3">
      <c r="A2190" s="35">
        <v>1000051173</v>
      </c>
      <c r="B2190" s="36">
        <v>220</v>
      </c>
      <c r="C2190" s="36" t="s">
        <v>1115</v>
      </c>
      <c r="D2190" s="37">
        <v>43934</v>
      </c>
      <c r="E2190" s="36">
        <v>234101</v>
      </c>
      <c r="F2190" s="38">
        <v>131450148</v>
      </c>
      <c r="G2190" s="39" t="s">
        <v>609</v>
      </c>
      <c r="H2190" s="41">
        <v>91500</v>
      </c>
    </row>
    <row r="2191" spans="1:8" s="5" customFormat="1" ht="20.25" x14ac:dyDescent="0.3">
      <c r="A2191" s="35">
        <v>1000051174</v>
      </c>
      <c r="B2191" s="36">
        <v>219</v>
      </c>
      <c r="C2191" s="36" t="s">
        <v>1114</v>
      </c>
      <c r="D2191" s="37">
        <v>43936</v>
      </c>
      <c r="E2191" s="36">
        <v>234101</v>
      </c>
      <c r="F2191" s="38">
        <v>131450148</v>
      </c>
      <c r="G2191" s="39" t="s">
        <v>609</v>
      </c>
      <c r="H2191" s="41">
        <v>96250</v>
      </c>
    </row>
    <row r="2192" spans="1:8" s="5" customFormat="1" ht="20.25" x14ac:dyDescent="0.3">
      <c r="A2192" s="35">
        <v>1000051126</v>
      </c>
      <c r="B2192" s="36">
        <v>221</v>
      </c>
      <c r="C2192" s="36" t="s">
        <v>1116</v>
      </c>
      <c r="D2192" s="37">
        <v>43936</v>
      </c>
      <c r="E2192" s="36">
        <v>234101</v>
      </c>
      <c r="F2192" s="38">
        <v>131450148</v>
      </c>
      <c r="G2192" s="39" t="s">
        <v>609</v>
      </c>
      <c r="H2192" s="41">
        <v>87500</v>
      </c>
    </row>
    <row r="2193" spans="1:8" s="5" customFormat="1" ht="20.25" x14ac:dyDescent="0.3">
      <c r="A2193" s="35">
        <v>1000051191</v>
      </c>
      <c r="B2193" s="36">
        <v>218</v>
      </c>
      <c r="C2193" s="36" t="s">
        <v>1117</v>
      </c>
      <c r="D2193" s="37">
        <v>43941</v>
      </c>
      <c r="E2193" s="36">
        <v>234101</v>
      </c>
      <c r="F2193" s="38">
        <v>131450148</v>
      </c>
      <c r="G2193" s="39" t="s">
        <v>609</v>
      </c>
      <c r="H2193" s="41">
        <v>91500</v>
      </c>
    </row>
    <row r="2194" spans="1:8" s="5" customFormat="1" ht="20.25" x14ac:dyDescent="0.3">
      <c r="A2194" s="35"/>
      <c r="B2194" s="36"/>
      <c r="C2194" s="36"/>
      <c r="D2194" s="37"/>
      <c r="E2194" s="36"/>
      <c r="F2194" s="38"/>
      <c r="G2194" s="96" t="s">
        <v>1028</v>
      </c>
      <c r="H2194" s="97">
        <f>SUM(H2190:H2193)</f>
        <v>366750</v>
      </c>
    </row>
    <row r="2195" spans="1:8" s="5" customFormat="1" ht="20.25" x14ac:dyDescent="0.3">
      <c r="A2195" s="35">
        <v>1000051481</v>
      </c>
      <c r="B2195" s="36">
        <v>230</v>
      </c>
      <c r="C2195" s="36" t="s">
        <v>2057</v>
      </c>
      <c r="D2195" s="37">
        <v>43992</v>
      </c>
      <c r="E2195" s="36">
        <v>234101</v>
      </c>
      <c r="F2195" s="38">
        <v>131450148</v>
      </c>
      <c r="G2195" s="39" t="s">
        <v>609</v>
      </c>
      <c r="H2195" s="41">
        <v>136500</v>
      </c>
    </row>
    <row r="2196" spans="1:8" s="5" customFormat="1" ht="20.25" x14ac:dyDescent="0.3">
      <c r="A2196" s="35">
        <v>1000051565</v>
      </c>
      <c r="B2196" s="36">
        <v>232</v>
      </c>
      <c r="C2196" s="36" t="s">
        <v>2056</v>
      </c>
      <c r="D2196" s="37">
        <v>44004</v>
      </c>
      <c r="E2196" s="36">
        <v>234101</v>
      </c>
      <c r="F2196" s="38">
        <v>131450148</v>
      </c>
      <c r="G2196" s="39" t="s">
        <v>609</v>
      </c>
      <c r="H2196" s="41">
        <v>133375</v>
      </c>
    </row>
    <row r="2197" spans="1:8" s="5" customFormat="1" ht="20.25" x14ac:dyDescent="0.3">
      <c r="A2197" s="35"/>
      <c r="B2197" s="36"/>
      <c r="C2197" s="36"/>
      <c r="D2197" s="37"/>
      <c r="E2197" s="36"/>
      <c r="F2197" s="38"/>
      <c r="G2197" s="96" t="s">
        <v>1033</v>
      </c>
      <c r="H2197" s="97">
        <f>SUM(H2195:H2196)</f>
        <v>269875</v>
      </c>
    </row>
    <row r="2198" spans="1:8" s="5" customFormat="1" ht="20.25" x14ac:dyDescent="0.3">
      <c r="A2198" s="35">
        <v>1000051649</v>
      </c>
      <c r="B2198" s="36">
        <v>234</v>
      </c>
      <c r="C2198" s="36" t="s">
        <v>1368</v>
      </c>
      <c r="D2198" s="37">
        <v>44015</v>
      </c>
      <c r="E2198" s="36">
        <v>234101</v>
      </c>
      <c r="F2198" s="38">
        <v>131450148</v>
      </c>
      <c r="G2198" s="39" t="s">
        <v>609</v>
      </c>
      <c r="H2198" s="41">
        <v>139250</v>
      </c>
    </row>
    <row r="2199" spans="1:8" s="5" customFormat="1" ht="20.25" x14ac:dyDescent="0.3">
      <c r="A2199" s="35">
        <v>1000051676</v>
      </c>
      <c r="B2199" s="36">
        <v>236</v>
      </c>
      <c r="C2199" s="36" t="s">
        <v>1367</v>
      </c>
      <c r="D2199" s="37">
        <v>44022</v>
      </c>
      <c r="E2199" s="36">
        <v>234101</v>
      </c>
      <c r="F2199" s="38">
        <v>131450148</v>
      </c>
      <c r="G2199" s="39" t="s">
        <v>609</v>
      </c>
      <c r="H2199" s="41">
        <v>132500</v>
      </c>
    </row>
    <row r="2200" spans="1:8" s="5" customFormat="1" ht="20.25" x14ac:dyDescent="0.3">
      <c r="A2200" s="35">
        <v>1000051700</v>
      </c>
      <c r="B2200" s="36">
        <v>237</v>
      </c>
      <c r="C2200" s="36" t="s">
        <v>1373</v>
      </c>
      <c r="D2200" s="37">
        <v>44025</v>
      </c>
      <c r="E2200" s="36">
        <v>234101</v>
      </c>
      <c r="F2200" s="38">
        <v>131450148</v>
      </c>
      <c r="G2200" s="39" t="s">
        <v>609</v>
      </c>
      <c r="H2200" s="41">
        <v>101100</v>
      </c>
    </row>
    <row r="2201" spans="1:8" s="5" customFormat="1" ht="20.25" x14ac:dyDescent="0.3">
      <c r="A2201" s="35">
        <v>1000051727</v>
      </c>
      <c r="B2201" s="36">
        <v>239</v>
      </c>
      <c r="C2201" s="36" t="s">
        <v>2174</v>
      </c>
      <c r="D2201" s="37">
        <v>44028</v>
      </c>
      <c r="E2201" s="36">
        <v>234101</v>
      </c>
      <c r="F2201" s="38">
        <v>131450148</v>
      </c>
      <c r="G2201" s="39" t="s">
        <v>609</v>
      </c>
      <c r="H2201" s="41">
        <v>122000</v>
      </c>
    </row>
    <row r="2202" spans="1:8" s="5" customFormat="1" ht="20.25" x14ac:dyDescent="0.3">
      <c r="A2202" s="49">
        <v>1000051749</v>
      </c>
      <c r="B2202" s="36">
        <v>245</v>
      </c>
      <c r="C2202" s="36" t="s">
        <v>1476</v>
      </c>
      <c r="D2202" s="37">
        <v>44033</v>
      </c>
      <c r="E2202" s="36">
        <v>234101</v>
      </c>
      <c r="F2202" s="38">
        <v>131450148</v>
      </c>
      <c r="G2202" s="39" t="s">
        <v>609</v>
      </c>
      <c r="H2202" s="41">
        <v>130250</v>
      </c>
    </row>
    <row r="2203" spans="1:8" s="5" customFormat="1" ht="20.25" x14ac:dyDescent="0.3">
      <c r="A2203" s="35"/>
      <c r="B2203" s="36"/>
      <c r="C2203" s="36"/>
      <c r="D2203" s="37"/>
      <c r="E2203" s="36"/>
      <c r="F2203" s="38"/>
      <c r="G2203" s="96" t="s">
        <v>1195</v>
      </c>
      <c r="H2203" s="97">
        <f>SUM(H2198:H2202)</f>
        <v>625100</v>
      </c>
    </row>
    <row r="2204" spans="1:8" s="5" customFormat="1" ht="20.25" x14ac:dyDescent="0.3">
      <c r="A2204" s="49">
        <v>1000052002</v>
      </c>
      <c r="B2204" s="36">
        <v>247</v>
      </c>
      <c r="C2204" s="36" t="s">
        <v>2175</v>
      </c>
      <c r="D2204" s="37">
        <v>44067</v>
      </c>
      <c r="E2204" s="36">
        <v>234101</v>
      </c>
      <c r="F2204" s="38">
        <v>131450148</v>
      </c>
      <c r="G2204" s="39" t="s">
        <v>609</v>
      </c>
      <c r="H2204" s="41">
        <v>146500</v>
      </c>
    </row>
    <row r="2205" spans="1:8" s="5" customFormat="1" ht="20.25" x14ac:dyDescent="0.3">
      <c r="A2205" s="35"/>
      <c r="B2205" s="36"/>
      <c r="C2205" s="36"/>
      <c r="D2205" s="37"/>
      <c r="E2205" s="36"/>
      <c r="F2205" s="38"/>
      <c r="G2205" s="96" t="s">
        <v>1006</v>
      </c>
      <c r="H2205" s="97">
        <f>SUM(H2204)</f>
        <v>146500</v>
      </c>
    </row>
    <row r="2206" spans="1:8" s="5" customFormat="1" ht="20.25" x14ac:dyDescent="0.3">
      <c r="A2206" s="35">
        <v>1000052122</v>
      </c>
      <c r="B2206" s="36">
        <v>251</v>
      </c>
      <c r="C2206" s="36" t="s">
        <v>2176</v>
      </c>
      <c r="D2206" s="37">
        <v>44088</v>
      </c>
      <c r="E2206" s="36">
        <v>234101</v>
      </c>
      <c r="F2206" s="38">
        <v>131450148</v>
      </c>
      <c r="G2206" s="39" t="s">
        <v>609</v>
      </c>
      <c r="H2206" s="41">
        <v>135500</v>
      </c>
    </row>
    <row r="2207" spans="1:8" s="5" customFormat="1" ht="20.25" x14ac:dyDescent="0.3">
      <c r="A2207" s="35"/>
      <c r="B2207" s="36"/>
      <c r="C2207" s="36"/>
      <c r="D2207" s="37"/>
      <c r="E2207" s="36"/>
      <c r="F2207" s="38"/>
      <c r="G2207" s="96" t="s">
        <v>1008</v>
      </c>
      <c r="H2207" s="97">
        <f>SUM(H2206:H2206)</f>
        <v>135500</v>
      </c>
    </row>
    <row r="2208" spans="1:8" s="5" customFormat="1" ht="20.25" x14ac:dyDescent="0.3">
      <c r="A2208" s="35">
        <v>1000052283</v>
      </c>
      <c r="B2208" s="36">
        <v>261</v>
      </c>
      <c r="C2208" s="36" t="s">
        <v>1665</v>
      </c>
      <c r="D2208" s="37">
        <v>44113</v>
      </c>
      <c r="E2208" s="36">
        <v>234101</v>
      </c>
      <c r="F2208" s="38">
        <v>131450148</v>
      </c>
      <c r="G2208" s="39" t="s">
        <v>609</v>
      </c>
      <c r="H2208" s="41">
        <v>63000</v>
      </c>
    </row>
    <row r="2209" spans="1:8" s="5" customFormat="1" ht="20.25" x14ac:dyDescent="0.3">
      <c r="A2209" s="35">
        <v>1000052200</v>
      </c>
      <c r="B2209" s="36">
        <v>255</v>
      </c>
      <c r="C2209" s="36" t="s">
        <v>1959</v>
      </c>
      <c r="D2209" s="37">
        <v>44124</v>
      </c>
      <c r="E2209" s="36">
        <v>234101</v>
      </c>
      <c r="F2209" s="38">
        <v>131450148</v>
      </c>
      <c r="G2209" s="39" t="s">
        <v>609</v>
      </c>
      <c r="H2209" s="41">
        <v>145000</v>
      </c>
    </row>
    <row r="2210" spans="1:8" s="5" customFormat="1" ht="20.25" x14ac:dyDescent="0.3">
      <c r="A2210" s="35"/>
      <c r="B2210" s="36"/>
      <c r="C2210" s="36"/>
      <c r="D2210" s="37"/>
      <c r="E2210" s="36"/>
      <c r="F2210" s="38"/>
      <c r="G2210" s="96" t="s">
        <v>984</v>
      </c>
      <c r="H2210" s="97">
        <f>SUM(H2208:H2209)</f>
        <v>208000</v>
      </c>
    </row>
    <row r="2211" spans="1:8" s="5" customFormat="1" ht="20.25" x14ac:dyDescent="0.3">
      <c r="A2211" s="35">
        <v>1000052738</v>
      </c>
      <c r="B2211" s="36">
        <v>282</v>
      </c>
      <c r="C2211" s="36" t="s">
        <v>1518</v>
      </c>
      <c r="D2211" s="37">
        <v>44180</v>
      </c>
      <c r="E2211" s="36">
        <v>234101</v>
      </c>
      <c r="F2211" s="38">
        <v>131450148</v>
      </c>
      <c r="G2211" s="39" t="s">
        <v>609</v>
      </c>
      <c r="H2211" s="41">
        <v>139500</v>
      </c>
    </row>
    <row r="2212" spans="1:8" s="5" customFormat="1" ht="20.25" x14ac:dyDescent="0.3">
      <c r="A2212" s="35">
        <v>1000052778</v>
      </c>
      <c r="B2212" s="36">
        <v>288</v>
      </c>
      <c r="C2212" s="36" t="s">
        <v>2074</v>
      </c>
      <c r="D2212" s="37">
        <v>44194</v>
      </c>
      <c r="E2212" s="36">
        <v>234101</v>
      </c>
      <c r="F2212" s="38">
        <v>131450148</v>
      </c>
      <c r="G2212" s="39" t="s">
        <v>609</v>
      </c>
      <c r="H2212" s="41">
        <v>6000</v>
      </c>
    </row>
    <row r="2213" spans="1:8" s="5" customFormat="1" ht="20.25" x14ac:dyDescent="0.3">
      <c r="A2213" s="35"/>
      <c r="B2213" s="36"/>
      <c r="C2213" s="36"/>
      <c r="D2213" s="37"/>
      <c r="E2213" s="36"/>
      <c r="F2213" s="38"/>
      <c r="G2213" s="96" t="s">
        <v>935</v>
      </c>
      <c r="H2213" s="97">
        <f>SUM(H2211:H2212)</f>
        <v>145500</v>
      </c>
    </row>
    <row r="2214" spans="1:8" ht="20.25" x14ac:dyDescent="0.3">
      <c r="A2214" s="35">
        <v>1000052660</v>
      </c>
      <c r="B2214" s="36">
        <v>279</v>
      </c>
      <c r="C2214" s="36" t="s">
        <v>1262</v>
      </c>
      <c r="D2214" s="37">
        <v>44055</v>
      </c>
      <c r="E2214" s="36">
        <v>234101</v>
      </c>
      <c r="F2214" s="38">
        <v>131450148</v>
      </c>
      <c r="G2214" s="39" t="s">
        <v>609</v>
      </c>
      <c r="H2214" s="41">
        <v>146500</v>
      </c>
    </row>
    <row r="2215" spans="1:8" ht="20.25" x14ac:dyDescent="0.3">
      <c r="A2215" s="35"/>
      <c r="B2215" s="36"/>
      <c r="C2215" s="36"/>
      <c r="D2215" s="37"/>
      <c r="E2215" s="36"/>
      <c r="F2215" s="38"/>
      <c r="G2215" s="96" t="s">
        <v>1503</v>
      </c>
      <c r="H2215" s="97">
        <f>SUM(H2214:H2214)</f>
        <v>146500</v>
      </c>
    </row>
    <row r="2216" spans="1:8" s="5" customFormat="1" ht="20.25" x14ac:dyDescent="0.3">
      <c r="A2216" s="35">
        <v>1000053939</v>
      </c>
      <c r="B2216" s="36">
        <v>338</v>
      </c>
      <c r="C2216" s="36" t="s">
        <v>2079</v>
      </c>
      <c r="D2216" s="37">
        <v>44353</v>
      </c>
      <c r="E2216" s="36">
        <v>234101</v>
      </c>
      <c r="F2216" s="38">
        <v>131450148</v>
      </c>
      <c r="G2216" s="39" t="s">
        <v>609</v>
      </c>
      <c r="H2216" s="41">
        <v>63750</v>
      </c>
    </row>
    <row r="2217" spans="1:8" ht="20.25" x14ac:dyDescent="0.3">
      <c r="A2217" s="35">
        <v>1000054000</v>
      </c>
      <c r="B2217" s="36">
        <v>340</v>
      </c>
      <c r="C2217" s="36" t="s">
        <v>1250</v>
      </c>
      <c r="D2217" s="37">
        <v>44358</v>
      </c>
      <c r="E2217" s="36">
        <v>234101</v>
      </c>
      <c r="F2217" s="38">
        <v>131450148</v>
      </c>
      <c r="G2217" s="39" t="s">
        <v>609</v>
      </c>
      <c r="H2217" s="41">
        <v>48000</v>
      </c>
    </row>
    <row r="2218" spans="1:8" s="5" customFormat="1" ht="20.25" x14ac:dyDescent="0.3">
      <c r="A2218" s="35">
        <v>1000053994</v>
      </c>
      <c r="B2218" s="36">
        <v>339</v>
      </c>
      <c r="C2218" s="36" t="s">
        <v>1246</v>
      </c>
      <c r="D2218" s="37">
        <v>44358</v>
      </c>
      <c r="E2218" s="36">
        <v>234101</v>
      </c>
      <c r="F2218" s="38">
        <v>131450148</v>
      </c>
      <c r="G2218" s="39" t="s">
        <v>609</v>
      </c>
      <c r="H2218" s="41">
        <v>106000</v>
      </c>
    </row>
    <row r="2219" spans="1:8" s="5" customFormat="1" ht="20.25" x14ac:dyDescent="0.3">
      <c r="A2219" s="35">
        <v>1000054043</v>
      </c>
      <c r="B2219" s="36">
        <v>342</v>
      </c>
      <c r="C2219" s="36" t="s">
        <v>1247</v>
      </c>
      <c r="D2219" s="37">
        <v>44362</v>
      </c>
      <c r="E2219" s="36">
        <v>234101</v>
      </c>
      <c r="F2219" s="38">
        <v>131450148</v>
      </c>
      <c r="G2219" s="39" t="s">
        <v>609</v>
      </c>
      <c r="H2219" s="41">
        <v>91500</v>
      </c>
    </row>
    <row r="2220" spans="1:8" ht="20.25" x14ac:dyDescent="0.3">
      <c r="A2220" s="35">
        <v>1000054111</v>
      </c>
      <c r="B2220" s="36">
        <v>346</v>
      </c>
      <c r="C2220" s="36" t="s">
        <v>1252</v>
      </c>
      <c r="D2220" s="37">
        <v>44368</v>
      </c>
      <c r="E2220" s="36">
        <v>234101</v>
      </c>
      <c r="F2220" s="38">
        <v>131450148</v>
      </c>
      <c r="G2220" s="39" t="s">
        <v>609</v>
      </c>
      <c r="H2220" s="41">
        <v>88250</v>
      </c>
    </row>
    <row r="2221" spans="1:8" s="5" customFormat="1" ht="20.25" x14ac:dyDescent="0.3">
      <c r="A2221" s="35"/>
      <c r="B2221" s="36"/>
      <c r="C2221" s="36"/>
      <c r="D2221" s="37"/>
      <c r="E2221" s="36"/>
      <c r="F2221" s="38"/>
      <c r="G2221" s="96" t="s">
        <v>990</v>
      </c>
      <c r="H2221" s="97">
        <f>SUM(H2216:H2220)</f>
        <v>397500</v>
      </c>
    </row>
    <row r="2222" spans="1:8" ht="20.25" x14ac:dyDescent="0.3">
      <c r="A2222" s="35">
        <v>1000054362</v>
      </c>
      <c r="B2222" s="36">
        <v>355</v>
      </c>
      <c r="C2222" s="36" t="s">
        <v>1359</v>
      </c>
      <c r="D2222" s="37">
        <v>44405</v>
      </c>
      <c r="E2222" s="36">
        <v>234101</v>
      </c>
      <c r="F2222" s="38">
        <v>131450148</v>
      </c>
      <c r="G2222" s="39" t="s">
        <v>609</v>
      </c>
      <c r="H2222" s="41">
        <v>127500</v>
      </c>
    </row>
    <row r="2223" spans="1:8" s="5" customFormat="1" ht="20.25" x14ac:dyDescent="0.3">
      <c r="A2223" s="35">
        <v>1000054413</v>
      </c>
      <c r="B2223" s="36">
        <v>356</v>
      </c>
      <c r="C2223" s="36" t="s">
        <v>1360</v>
      </c>
      <c r="D2223" s="37">
        <v>44412</v>
      </c>
      <c r="E2223" s="36">
        <v>234101</v>
      </c>
      <c r="F2223" s="38" t="s">
        <v>2177</v>
      </c>
      <c r="G2223" s="39" t="s">
        <v>609</v>
      </c>
      <c r="H2223" s="41">
        <v>101375</v>
      </c>
    </row>
    <row r="2224" spans="1:8" s="5" customFormat="1" ht="20.25" x14ac:dyDescent="0.3">
      <c r="A2224" s="35">
        <v>1000054496</v>
      </c>
      <c r="B2224" s="36">
        <v>360</v>
      </c>
      <c r="C2224" s="36" t="s">
        <v>1361</v>
      </c>
      <c r="D2224" s="37">
        <v>44418</v>
      </c>
      <c r="E2224" s="36">
        <v>234101</v>
      </c>
      <c r="F2224" s="38" t="s">
        <v>2177</v>
      </c>
      <c r="G2224" s="39" t="s">
        <v>609</v>
      </c>
      <c r="H2224" s="41">
        <v>127550</v>
      </c>
    </row>
    <row r="2225" spans="1:8" s="5" customFormat="1" ht="20.25" x14ac:dyDescent="0.3">
      <c r="A2225" s="35">
        <v>1000054498</v>
      </c>
      <c r="B2225" s="36">
        <v>362</v>
      </c>
      <c r="C2225" s="36" t="s">
        <v>1406</v>
      </c>
      <c r="D2225" s="37">
        <v>44421</v>
      </c>
      <c r="E2225" s="36">
        <v>234101</v>
      </c>
      <c r="F2225" s="38" t="s">
        <v>2177</v>
      </c>
      <c r="G2225" s="39" t="s">
        <v>609</v>
      </c>
      <c r="H2225" s="41">
        <v>114750</v>
      </c>
    </row>
    <row r="2226" spans="1:8" s="5" customFormat="1" ht="20.25" x14ac:dyDescent="0.3">
      <c r="A2226" s="35">
        <v>1000054560</v>
      </c>
      <c r="B2226" s="36">
        <v>369</v>
      </c>
      <c r="C2226" s="36" t="s">
        <v>1276</v>
      </c>
      <c r="D2226" s="37">
        <v>44427</v>
      </c>
      <c r="E2226" s="36">
        <v>234101</v>
      </c>
      <c r="F2226" s="38" t="s">
        <v>2177</v>
      </c>
      <c r="G2226" s="39" t="s">
        <v>609</v>
      </c>
      <c r="H2226" s="41">
        <v>111850</v>
      </c>
    </row>
    <row r="2227" spans="1:8" s="5" customFormat="1" ht="20.25" x14ac:dyDescent="0.3">
      <c r="A2227" s="35"/>
      <c r="B2227" s="36"/>
      <c r="C2227" s="36"/>
      <c r="D2227" s="37"/>
      <c r="E2227" s="36"/>
      <c r="F2227" s="38"/>
      <c r="G2227" s="96" t="s">
        <v>1145</v>
      </c>
      <c r="H2227" s="97">
        <f>SUM(H2222:H2226)</f>
        <v>583025</v>
      </c>
    </row>
    <row r="2228" spans="1:8" s="5" customFormat="1" ht="20.25" x14ac:dyDescent="0.3">
      <c r="A2228" s="35">
        <v>1000054579</v>
      </c>
      <c r="B2228" s="36">
        <v>370</v>
      </c>
      <c r="C2228" s="36" t="s">
        <v>1275</v>
      </c>
      <c r="D2228" s="37">
        <v>44428</v>
      </c>
      <c r="E2228" s="36">
        <v>234101</v>
      </c>
      <c r="F2228" s="38" t="s">
        <v>2177</v>
      </c>
      <c r="G2228" s="39" t="s">
        <v>609</v>
      </c>
      <c r="H2228" s="41">
        <v>130250</v>
      </c>
    </row>
    <row r="2229" spans="1:8" s="5" customFormat="1" ht="20.25" x14ac:dyDescent="0.3">
      <c r="A2229" s="35">
        <v>1000054629</v>
      </c>
      <c r="B2229" s="36">
        <v>371</v>
      </c>
      <c r="C2229" s="36" t="s">
        <v>2041</v>
      </c>
      <c r="D2229" s="37">
        <v>44435</v>
      </c>
      <c r="E2229" s="36">
        <v>234101</v>
      </c>
      <c r="F2229" s="38" t="s">
        <v>2177</v>
      </c>
      <c r="G2229" s="39" t="s">
        <v>609</v>
      </c>
      <c r="H2229" s="41">
        <v>130250</v>
      </c>
    </row>
    <row r="2230" spans="1:8" s="5" customFormat="1" ht="20.25" x14ac:dyDescent="0.3">
      <c r="A2230" s="35">
        <v>1000054729</v>
      </c>
      <c r="B2230" s="36">
        <v>375</v>
      </c>
      <c r="C2230" s="36" t="s">
        <v>1508</v>
      </c>
      <c r="D2230" s="37">
        <v>44447</v>
      </c>
      <c r="E2230" s="36">
        <v>234101</v>
      </c>
      <c r="F2230" s="38" t="s">
        <v>2177</v>
      </c>
      <c r="G2230" s="39" t="s">
        <v>609</v>
      </c>
      <c r="H2230" s="41">
        <v>112250</v>
      </c>
    </row>
    <row r="2231" spans="1:8" s="5" customFormat="1" ht="20.25" x14ac:dyDescent="0.3">
      <c r="A2231" s="35">
        <v>1000054816</v>
      </c>
      <c r="B2231" s="36">
        <v>376</v>
      </c>
      <c r="C2231" s="36" t="s">
        <v>1279</v>
      </c>
      <c r="D2231" s="37">
        <v>44454</v>
      </c>
      <c r="E2231" s="36">
        <v>234101</v>
      </c>
      <c r="F2231" s="38" t="s">
        <v>2177</v>
      </c>
      <c r="G2231" s="39" t="s">
        <v>609</v>
      </c>
      <c r="H2231" s="41">
        <v>123250</v>
      </c>
    </row>
    <row r="2232" spans="1:8" s="5" customFormat="1" ht="20.25" x14ac:dyDescent="0.3">
      <c r="A2232" s="35"/>
      <c r="B2232" s="36"/>
      <c r="C2232" s="36"/>
      <c r="D2232" s="37"/>
      <c r="E2232" s="36"/>
      <c r="F2232" s="38"/>
      <c r="G2232" s="96" t="s">
        <v>925</v>
      </c>
      <c r="H2232" s="97">
        <f>SUM(H2228:H2231)</f>
        <v>496000</v>
      </c>
    </row>
    <row r="2233" spans="1:8" s="5" customFormat="1" ht="20.25" x14ac:dyDescent="0.3">
      <c r="A2233" s="35">
        <v>1000054993</v>
      </c>
      <c r="B2233" s="36">
        <v>390</v>
      </c>
      <c r="C2233" s="36" t="s">
        <v>2178</v>
      </c>
      <c r="D2233" s="37">
        <v>44484</v>
      </c>
      <c r="E2233" s="36">
        <v>234101</v>
      </c>
      <c r="F2233" s="38" t="s">
        <v>2177</v>
      </c>
      <c r="G2233" s="39" t="s">
        <v>609</v>
      </c>
      <c r="H2233" s="41">
        <v>126750</v>
      </c>
    </row>
    <row r="2234" spans="1:8" s="5" customFormat="1" ht="20.25" x14ac:dyDescent="0.3">
      <c r="A2234" s="35"/>
      <c r="B2234" s="36"/>
      <c r="C2234" s="36"/>
      <c r="D2234" s="37"/>
      <c r="E2234" s="36"/>
      <c r="F2234" s="38"/>
      <c r="G2234" s="96" t="s">
        <v>928</v>
      </c>
      <c r="H2234" s="97">
        <f>SUM(H2233:H2233)</f>
        <v>126750</v>
      </c>
    </row>
    <row r="2235" spans="1:8" s="5" customFormat="1" ht="20.25" x14ac:dyDescent="0.3">
      <c r="A2235" s="35">
        <v>1000055264</v>
      </c>
      <c r="B2235" s="36">
        <v>399</v>
      </c>
      <c r="C2235" s="36" t="s">
        <v>1385</v>
      </c>
      <c r="D2235" s="37">
        <v>44509</v>
      </c>
      <c r="E2235" s="36">
        <v>234101</v>
      </c>
      <c r="F2235" s="38" t="s">
        <v>2177</v>
      </c>
      <c r="G2235" s="39" t="s">
        <v>609</v>
      </c>
      <c r="H2235" s="41">
        <v>121250</v>
      </c>
    </row>
    <row r="2236" spans="1:8" s="5" customFormat="1" ht="20.25" x14ac:dyDescent="0.3">
      <c r="A2236" s="35">
        <v>1000055385</v>
      </c>
      <c r="B2236" s="36">
        <v>403</v>
      </c>
      <c r="C2236" s="36" t="s">
        <v>2179</v>
      </c>
      <c r="D2236" s="37">
        <v>44524</v>
      </c>
      <c r="E2236" s="36">
        <v>234101</v>
      </c>
      <c r="F2236" s="38" t="s">
        <v>2177</v>
      </c>
      <c r="G2236" s="39" t="s">
        <v>609</v>
      </c>
      <c r="H2236" s="41">
        <v>36000</v>
      </c>
    </row>
    <row r="2237" spans="1:8" s="5" customFormat="1" ht="20.25" x14ac:dyDescent="0.3">
      <c r="A2237" s="35">
        <v>1000055365</v>
      </c>
      <c r="B2237" s="36">
        <v>401</v>
      </c>
      <c r="C2237" s="36" t="s">
        <v>1509</v>
      </c>
      <c r="D2237" s="37">
        <v>44519</v>
      </c>
      <c r="E2237" s="36">
        <v>234101</v>
      </c>
      <c r="F2237" s="38" t="s">
        <v>2177</v>
      </c>
      <c r="G2237" s="39" t="s">
        <v>609</v>
      </c>
      <c r="H2237" s="41">
        <v>106000</v>
      </c>
    </row>
    <row r="2238" spans="1:8" s="5" customFormat="1" ht="20.25" x14ac:dyDescent="0.3">
      <c r="A2238" s="35">
        <v>1000055492</v>
      </c>
      <c r="B2238" s="36">
        <v>406</v>
      </c>
      <c r="C2238" s="36" t="s">
        <v>1394</v>
      </c>
      <c r="D2238" s="37">
        <v>44537</v>
      </c>
      <c r="E2238" s="36">
        <v>234101</v>
      </c>
      <c r="F2238" s="38" t="s">
        <v>2177</v>
      </c>
      <c r="G2238" s="39" t="s">
        <v>609</v>
      </c>
      <c r="H2238" s="41">
        <v>106000</v>
      </c>
    </row>
    <row r="2239" spans="1:8" s="5" customFormat="1" ht="20.25" x14ac:dyDescent="0.3">
      <c r="A2239" s="35"/>
      <c r="B2239" s="36"/>
      <c r="C2239" s="36"/>
      <c r="D2239" s="37"/>
      <c r="E2239" s="36"/>
      <c r="F2239" s="38"/>
      <c r="G2239" s="96" t="s">
        <v>931</v>
      </c>
      <c r="H2239" s="97">
        <f>SUM(H2235:H2238)</f>
        <v>369250</v>
      </c>
    </row>
    <row r="2240" spans="1:8" s="5" customFormat="1" ht="20.25" x14ac:dyDescent="0.3">
      <c r="A2240" s="35">
        <v>1000055519</v>
      </c>
      <c r="B2240" s="36">
        <v>413</v>
      </c>
      <c r="C2240" s="36" t="s">
        <v>1391</v>
      </c>
      <c r="D2240" s="37">
        <v>44544</v>
      </c>
      <c r="E2240" s="36">
        <v>234101</v>
      </c>
      <c r="F2240" s="38" t="s">
        <v>2177</v>
      </c>
      <c r="G2240" s="39" t="s">
        <v>609</v>
      </c>
      <c r="H2240" s="41">
        <v>112250</v>
      </c>
    </row>
    <row r="2241" spans="1:8" s="5" customFormat="1" ht="20.25" x14ac:dyDescent="0.3">
      <c r="A2241" s="35">
        <v>1000055597</v>
      </c>
      <c r="B2241" s="36">
        <v>414</v>
      </c>
      <c r="C2241" s="36" t="s">
        <v>1389</v>
      </c>
      <c r="D2241" s="37">
        <v>44215</v>
      </c>
      <c r="E2241" s="36">
        <v>234101</v>
      </c>
      <c r="F2241" s="38" t="s">
        <v>2177</v>
      </c>
      <c r="G2241" s="39" t="s">
        <v>609</v>
      </c>
      <c r="H2241" s="41">
        <v>125000</v>
      </c>
    </row>
    <row r="2242" spans="1:8" s="8" customFormat="1" ht="20.25" x14ac:dyDescent="0.3">
      <c r="A2242" s="35">
        <v>1000055618</v>
      </c>
      <c r="B2242" s="36">
        <v>416</v>
      </c>
      <c r="C2242" s="36" t="s">
        <v>1725</v>
      </c>
      <c r="D2242" s="37">
        <v>44552</v>
      </c>
      <c r="E2242" s="36">
        <v>234101</v>
      </c>
      <c r="F2242" s="38" t="s">
        <v>2177</v>
      </c>
      <c r="G2242" s="39" t="s">
        <v>609</v>
      </c>
      <c r="H2242" s="41">
        <v>68000</v>
      </c>
    </row>
    <row r="2243" spans="1:8" s="5" customFormat="1" ht="20.25" x14ac:dyDescent="0.3">
      <c r="A2243" s="35">
        <v>1000055617</v>
      </c>
      <c r="B2243" s="36">
        <v>415</v>
      </c>
      <c r="C2243" s="36" t="s">
        <v>1390</v>
      </c>
      <c r="D2243" s="37">
        <v>44551</v>
      </c>
      <c r="E2243" s="36">
        <v>234101</v>
      </c>
      <c r="F2243" s="38" t="s">
        <v>2177</v>
      </c>
      <c r="G2243" s="39" t="s">
        <v>609</v>
      </c>
      <c r="H2243" s="41">
        <v>87600</v>
      </c>
    </row>
    <row r="2244" spans="1:8" s="5" customFormat="1" ht="20.25" x14ac:dyDescent="0.3">
      <c r="A2244" s="56"/>
      <c r="B2244" s="36"/>
      <c r="C2244" s="36"/>
      <c r="D2244" s="37"/>
      <c r="E2244" s="36"/>
      <c r="F2244" s="38"/>
      <c r="G2244" s="96" t="s">
        <v>996</v>
      </c>
      <c r="H2244" s="97">
        <f>SUM(H2240:H2243)</f>
        <v>392850</v>
      </c>
    </row>
    <row r="2245" spans="1:8" s="8" customFormat="1" ht="20.25" x14ac:dyDescent="0.3">
      <c r="A2245" s="56">
        <v>1000056418</v>
      </c>
      <c r="B2245" s="46">
        <v>450</v>
      </c>
      <c r="C2245" s="46" t="s">
        <v>2180</v>
      </c>
      <c r="D2245" s="57">
        <v>44723</v>
      </c>
      <c r="E2245" s="46">
        <v>234101</v>
      </c>
      <c r="F2245" s="58" t="s">
        <v>2177</v>
      </c>
      <c r="G2245" s="39" t="s">
        <v>609</v>
      </c>
      <c r="H2245" s="55">
        <v>157250</v>
      </c>
    </row>
    <row r="2246" spans="1:8" s="5" customFormat="1" ht="20.25" x14ac:dyDescent="0.3">
      <c r="A2246" s="56">
        <v>1000056515</v>
      </c>
      <c r="B2246" s="46">
        <v>454</v>
      </c>
      <c r="C2246" s="46" t="s">
        <v>2181</v>
      </c>
      <c r="D2246" s="57">
        <v>44673</v>
      </c>
      <c r="E2246" s="46">
        <v>234101</v>
      </c>
      <c r="F2246" s="58" t="s">
        <v>2177</v>
      </c>
      <c r="G2246" s="39" t="s">
        <v>609</v>
      </c>
      <c r="H2246" s="55">
        <v>95000</v>
      </c>
    </row>
    <row r="2247" spans="1:8" s="5" customFormat="1" ht="20.25" x14ac:dyDescent="0.3">
      <c r="A2247" s="56">
        <v>1000056483</v>
      </c>
      <c r="B2247" s="36">
        <v>453</v>
      </c>
      <c r="C2247" s="36" t="s">
        <v>2182</v>
      </c>
      <c r="D2247" s="37">
        <v>44672</v>
      </c>
      <c r="E2247" s="36">
        <v>234101</v>
      </c>
      <c r="F2247" s="38" t="s">
        <v>2177</v>
      </c>
      <c r="G2247" s="39" t="s">
        <v>609</v>
      </c>
      <c r="H2247" s="41">
        <v>152500</v>
      </c>
    </row>
    <row r="2248" spans="1:8" s="5" customFormat="1" ht="20.25" x14ac:dyDescent="0.3">
      <c r="A2248" s="35"/>
      <c r="B2248" s="36"/>
      <c r="C2248" s="36"/>
      <c r="D2248" s="37"/>
      <c r="E2248" s="36"/>
      <c r="F2248" s="38"/>
      <c r="G2248" s="96" t="s">
        <v>1039</v>
      </c>
      <c r="H2248" s="97">
        <f>SUM(H2245:H2247)</f>
        <v>404750</v>
      </c>
    </row>
    <row r="2249" spans="1:8" s="5" customFormat="1" ht="20.25" x14ac:dyDescent="0.3">
      <c r="A2249" s="35">
        <v>1000056544</v>
      </c>
      <c r="B2249" s="36">
        <v>456</v>
      </c>
      <c r="C2249" s="36" t="s">
        <v>1534</v>
      </c>
      <c r="D2249" s="37">
        <v>44679</v>
      </c>
      <c r="E2249" s="36">
        <v>234101</v>
      </c>
      <c r="F2249" s="38" t="s">
        <v>2177</v>
      </c>
      <c r="G2249" s="39" t="s">
        <v>609</v>
      </c>
      <c r="H2249" s="41">
        <v>163250</v>
      </c>
    </row>
    <row r="2250" spans="1:8" s="5" customFormat="1" ht="20.25" x14ac:dyDescent="0.3">
      <c r="A2250" s="35"/>
      <c r="B2250" s="36"/>
      <c r="C2250" s="36"/>
      <c r="D2250" s="37"/>
      <c r="E2250" s="36"/>
      <c r="F2250" s="38"/>
      <c r="G2250" s="96" t="s">
        <v>960</v>
      </c>
      <c r="H2250" s="97">
        <f>SUM(H2249:H2249)</f>
        <v>163250</v>
      </c>
    </row>
    <row r="2251" spans="1:8" s="5" customFormat="1" ht="20.25" x14ac:dyDescent="0.3">
      <c r="A2251" s="35">
        <v>1000056747</v>
      </c>
      <c r="B2251" s="36">
        <v>468</v>
      </c>
      <c r="C2251" s="36" t="s">
        <v>1461</v>
      </c>
      <c r="D2251" s="37">
        <v>44708</v>
      </c>
      <c r="E2251" s="36">
        <v>231101</v>
      </c>
      <c r="F2251" s="38" t="s">
        <v>2177</v>
      </c>
      <c r="G2251" s="39" t="s">
        <v>609</v>
      </c>
      <c r="H2251" s="41">
        <v>13000</v>
      </c>
    </row>
    <row r="2252" spans="1:8" s="5" customFormat="1" ht="20.25" x14ac:dyDescent="0.3">
      <c r="A2252" s="35">
        <v>1000056746</v>
      </c>
      <c r="B2252" s="36">
        <v>467</v>
      </c>
      <c r="C2252" s="36" t="s">
        <v>2183</v>
      </c>
      <c r="D2252" s="37">
        <v>44708</v>
      </c>
      <c r="E2252" s="36">
        <v>234101</v>
      </c>
      <c r="F2252" s="38" t="s">
        <v>2177</v>
      </c>
      <c r="G2252" s="39" t="s">
        <v>609</v>
      </c>
      <c r="H2252" s="41">
        <v>90000</v>
      </c>
    </row>
    <row r="2253" spans="1:8" s="5" customFormat="1" ht="20.25" x14ac:dyDescent="0.3">
      <c r="A2253" s="35">
        <v>1000056863</v>
      </c>
      <c r="B2253" s="36">
        <v>471</v>
      </c>
      <c r="C2253" s="36" t="s">
        <v>1729</v>
      </c>
      <c r="D2253" s="37">
        <v>44722</v>
      </c>
      <c r="E2253" s="36">
        <v>234101</v>
      </c>
      <c r="F2253" s="38" t="s">
        <v>2177</v>
      </c>
      <c r="G2253" s="39" t="s">
        <v>609</v>
      </c>
      <c r="H2253" s="41">
        <v>90000</v>
      </c>
    </row>
    <row r="2254" spans="1:8" s="5" customFormat="1" ht="20.25" x14ac:dyDescent="0.3">
      <c r="A2254" s="35">
        <v>1000056862</v>
      </c>
      <c r="B2254" s="36">
        <v>472</v>
      </c>
      <c r="C2254" s="36" t="s">
        <v>2184</v>
      </c>
      <c r="D2254" s="37">
        <v>44722</v>
      </c>
      <c r="E2254" s="36">
        <v>234101</v>
      </c>
      <c r="F2254" s="38" t="s">
        <v>2177</v>
      </c>
      <c r="G2254" s="39" t="s">
        <v>609</v>
      </c>
      <c r="H2254" s="41">
        <v>91500</v>
      </c>
    </row>
    <row r="2255" spans="1:8" s="5" customFormat="1" ht="20.25" x14ac:dyDescent="0.3">
      <c r="A2255" s="35"/>
      <c r="B2255" s="36"/>
      <c r="C2255" s="36"/>
      <c r="D2255" s="37"/>
      <c r="E2255" s="36"/>
      <c r="F2255" s="38"/>
      <c r="G2255" s="96" t="s">
        <v>916</v>
      </c>
      <c r="H2255" s="97">
        <f>SUM(H2251:H2254)</f>
        <v>284500</v>
      </c>
    </row>
    <row r="2256" spans="1:8" s="5" customFormat="1" ht="20.25" x14ac:dyDescent="0.3">
      <c r="A2256" s="35">
        <v>1000057006</v>
      </c>
      <c r="B2256" s="36">
        <v>477</v>
      </c>
      <c r="C2256" s="36" t="s">
        <v>2185</v>
      </c>
      <c r="D2256" s="37">
        <v>44743</v>
      </c>
      <c r="E2256" s="36">
        <v>234101</v>
      </c>
      <c r="F2256" s="38" t="s">
        <v>2177</v>
      </c>
      <c r="G2256" s="39" t="s">
        <v>609</v>
      </c>
      <c r="H2256" s="41">
        <v>156900</v>
      </c>
    </row>
    <row r="2257" spans="1:8" s="5" customFormat="1" ht="20.25" x14ac:dyDescent="0.3">
      <c r="A2257" s="35">
        <v>1000057086</v>
      </c>
      <c r="B2257" s="36">
        <v>482</v>
      </c>
      <c r="C2257" s="36" t="s">
        <v>1567</v>
      </c>
      <c r="D2257" s="37">
        <v>44755</v>
      </c>
      <c r="E2257" s="36">
        <v>234101</v>
      </c>
      <c r="F2257" s="38" t="s">
        <v>2177</v>
      </c>
      <c r="G2257" s="39" t="s">
        <v>609</v>
      </c>
      <c r="H2257" s="41">
        <v>136000</v>
      </c>
    </row>
    <row r="2258" spans="1:8" s="5" customFormat="1" ht="20.25" x14ac:dyDescent="0.3">
      <c r="A2258" s="35">
        <v>1000057152</v>
      </c>
      <c r="B2258" s="36">
        <v>486</v>
      </c>
      <c r="C2258" s="36" t="s">
        <v>1511</v>
      </c>
      <c r="D2258" s="37">
        <v>44764</v>
      </c>
      <c r="E2258" s="36">
        <v>234101</v>
      </c>
      <c r="F2258" s="38" t="s">
        <v>2177</v>
      </c>
      <c r="G2258" s="39" t="s">
        <v>609</v>
      </c>
      <c r="H2258" s="41">
        <v>141000</v>
      </c>
    </row>
    <row r="2259" spans="1:8" s="5" customFormat="1" ht="20.25" x14ac:dyDescent="0.3">
      <c r="A2259" s="35">
        <v>1000057151</v>
      </c>
      <c r="B2259" s="36">
        <v>485</v>
      </c>
      <c r="C2259" s="36" t="s">
        <v>2186</v>
      </c>
      <c r="D2259" s="37">
        <v>44764</v>
      </c>
      <c r="E2259" s="36">
        <v>234101</v>
      </c>
      <c r="F2259" s="38" t="s">
        <v>2177</v>
      </c>
      <c r="G2259" s="39" t="s">
        <v>609</v>
      </c>
      <c r="H2259" s="41">
        <v>61000</v>
      </c>
    </row>
    <row r="2260" spans="1:8" s="5" customFormat="1" ht="20.25" x14ac:dyDescent="0.3">
      <c r="A2260" s="35"/>
      <c r="B2260" s="36"/>
      <c r="C2260" s="36"/>
      <c r="D2260" s="37"/>
      <c r="E2260" s="36"/>
      <c r="F2260" s="38"/>
      <c r="G2260" s="96" t="s">
        <v>860</v>
      </c>
      <c r="H2260" s="97">
        <f>SUM(H2256:H2259)</f>
        <v>494900</v>
      </c>
    </row>
    <row r="2261" spans="1:8" s="5" customFormat="1" ht="20.25" x14ac:dyDescent="0.3">
      <c r="A2261" s="35">
        <v>1000057185</v>
      </c>
      <c r="B2261" s="36">
        <v>489</v>
      </c>
      <c r="C2261" s="36" t="s">
        <v>1211</v>
      </c>
      <c r="D2261" s="37">
        <v>44771</v>
      </c>
      <c r="E2261" s="36">
        <v>234101</v>
      </c>
      <c r="F2261" s="38" t="s">
        <v>2177</v>
      </c>
      <c r="G2261" s="39" t="s">
        <v>609</v>
      </c>
      <c r="H2261" s="41">
        <v>132900</v>
      </c>
    </row>
    <row r="2262" spans="1:8" s="5" customFormat="1" ht="20.25" x14ac:dyDescent="0.3">
      <c r="A2262" s="35">
        <v>1000057225</v>
      </c>
      <c r="B2262" s="36">
        <v>494</v>
      </c>
      <c r="C2262" s="36" t="s">
        <v>2187</v>
      </c>
      <c r="D2262" s="37">
        <v>44777</v>
      </c>
      <c r="E2262" s="36">
        <v>234101</v>
      </c>
      <c r="F2262" s="38" t="s">
        <v>2177</v>
      </c>
      <c r="G2262" s="39" t="s">
        <v>609</v>
      </c>
      <c r="H2262" s="41">
        <v>160250</v>
      </c>
    </row>
    <row r="2263" spans="1:8" s="5" customFormat="1" ht="20.25" x14ac:dyDescent="0.3">
      <c r="A2263" s="35">
        <v>1000057317</v>
      </c>
      <c r="B2263" s="36">
        <v>500</v>
      </c>
      <c r="C2263" s="36" t="s">
        <v>1970</v>
      </c>
      <c r="D2263" s="37">
        <v>44791</v>
      </c>
      <c r="E2263" s="36">
        <v>234101</v>
      </c>
      <c r="F2263" s="38" t="s">
        <v>2177</v>
      </c>
      <c r="G2263" s="39" t="s">
        <v>609</v>
      </c>
      <c r="H2263" s="41">
        <v>42500</v>
      </c>
    </row>
    <row r="2264" spans="1:8" s="5" customFormat="1" ht="20.25" x14ac:dyDescent="0.3">
      <c r="A2264" s="35">
        <v>1000057316</v>
      </c>
      <c r="B2264" s="36">
        <v>499</v>
      </c>
      <c r="C2264" s="36" t="s">
        <v>2188</v>
      </c>
      <c r="D2264" s="37">
        <v>44791</v>
      </c>
      <c r="E2264" s="36">
        <v>234101</v>
      </c>
      <c r="F2264" s="38" t="s">
        <v>2177</v>
      </c>
      <c r="G2264" s="39" t="s">
        <v>609</v>
      </c>
      <c r="H2264" s="41">
        <v>100000</v>
      </c>
    </row>
    <row r="2265" spans="1:8" s="5" customFormat="1" ht="20.25" x14ac:dyDescent="0.3">
      <c r="A2265" s="35">
        <v>1000057307</v>
      </c>
      <c r="B2265" s="36">
        <v>497</v>
      </c>
      <c r="C2265" s="36" t="s">
        <v>1480</v>
      </c>
      <c r="D2265" s="37">
        <v>44790</v>
      </c>
      <c r="E2265" s="36">
        <v>234101</v>
      </c>
      <c r="F2265" s="38" t="s">
        <v>2177</v>
      </c>
      <c r="G2265" s="39" t="s">
        <v>609</v>
      </c>
      <c r="H2265" s="41">
        <v>30000</v>
      </c>
    </row>
    <row r="2266" spans="1:8" s="5" customFormat="1" ht="20.25" x14ac:dyDescent="0.3">
      <c r="A2266" s="35"/>
      <c r="B2266" s="36"/>
      <c r="C2266" s="36"/>
      <c r="D2266" s="37"/>
      <c r="E2266" s="36"/>
      <c r="F2266" s="38"/>
      <c r="G2266" s="96" t="s">
        <v>872</v>
      </c>
      <c r="H2266" s="97">
        <f>SUM(H2261:H2265)</f>
        <v>465650</v>
      </c>
    </row>
    <row r="2267" spans="1:8" s="5" customFormat="1" ht="20.25" x14ac:dyDescent="0.3">
      <c r="A2267" s="35">
        <v>1000057443</v>
      </c>
      <c r="B2267" s="36">
        <v>4102</v>
      </c>
      <c r="C2267" s="36" t="s">
        <v>1019</v>
      </c>
      <c r="D2267" s="37">
        <v>44811</v>
      </c>
      <c r="E2267" s="36">
        <v>234101</v>
      </c>
      <c r="F2267" s="38" t="s">
        <v>2177</v>
      </c>
      <c r="G2267" s="39" t="s">
        <v>609</v>
      </c>
      <c r="H2267" s="41">
        <v>30500</v>
      </c>
    </row>
    <row r="2268" spans="1:8" s="5" customFormat="1" ht="20.25" x14ac:dyDescent="0.3">
      <c r="A2268" s="35">
        <v>1000057452</v>
      </c>
      <c r="B2268" s="36">
        <v>4103</v>
      </c>
      <c r="C2268" s="36" t="s">
        <v>1018</v>
      </c>
      <c r="D2268" s="37">
        <v>44811</v>
      </c>
      <c r="E2268" s="36">
        <v>234101</v>
      </c>
      <c r="F2268" s="38" t="s">
        <v>2177</v>
      </c>
      <c r="G2268" s="39" t="s">
        <v>609</v>
      </c>
      <c r="H2268" s="41">
        <v>37500</v>
      </c>
    </row>
    <row r="2269" spans="1:8" s="5" customFormat="1" ht="20.25" x14ac:dyDescent="0.3">
      <c r="A2269" s="35">
        <v>1000057546</v>
      </c>
      <c r="B2269" s="36">
        <v>4153</v>
      </c>
      <c r="C2269" s="36" t="s">
        <v>1026</v>
      </c>
      <c r="D2269" s="37">
        <v>44820</v>
      </c>
      <c r="E2269" s="36">
        <v>234101</v>
      </c>
      <c r="F2269" s="38" t="s">
        <v>2177</v>
      </c>
      <c r="G2269" s="39" t="s">
        <v>609</v>
      </c>
      <c r="H2269" s="41">
        <v>150000</v>
      </c>
    </row>
    <row r="2270" spans="1:8" s="5" customFormat="1" ht="20.25" x14ac:dyDescent="0.3">
      <c r="A2270" s="35">
        <v>1000057552</v>
      </c>
      <c r="B2270" s="36">
        <v>4177</v>
      </c>
      <c r="C2270" s="36" t="s">
        <v>1032</v>
      </c>
      <c r="D2270" s="37">
        <v>44826</v>
      </c>
      <c r="E2270" s="36">
        <v>234101</v>
      </c>
      <c r="F2270" s="38" t="s">
        <v>2177</v>
      </c>
      <c r="G2270" s="39" t="s">
        <v>609</v>
      </c>
      <c r="H2270" s="41">
        <v>68000</v>
      </c>
    </row>
    <row r="2271" spans="1:8" s="5" customFormat="1" ht="20.25" x14ac:dyDescent="0.3">
      <c r="A2271" s="35">
        <v>1000057447</v>
      </c>
      <c r="B2271" s="36">
        <v>4119</v>
      </c>
      <c r="C2271" s="36" t="s">
        <v>1462</v>
      </c>
      <c r="D2271" s="37">
        <v>44813</v>
      </c>
      <c r="E2271" s="36">
        <v>234101</v>
      </c>
      <c r="F2271" s="38" t="s">
        <v>2177</v>
      </c>
      <c r="G2271" s="39" t="s">
        <v>609</v>
      </c>
      <c r="H2271" s="41">
        <v>68000</v>
      </c>
    </row>
    <row r="2272" spans="1:8" s="5" customFormat="1" ht="20.25" x14ac:dyDescent="0.3">
      <c r="A2272" s="35">
        <v>1000057563</v>
      </c>
      <c r="B2272" s="36">
        <v>4181</v>
      </c>
      <c r="C2272" s="36" t="s">
        <v>2189</v>
      </c>
      <c r="D2272" s="37">
        <v>44826</v>
      </c>
      <c r="E2272" s="36">
        <v>234101</v>
      </c>
      <c r="F2272" s="38" t="s">
        <v>2177</v>
      </c>
      <c r="G2272" s="39" t="s">
        <v>609</v>
      </c>
      <c r="H2272" s="41">
        <v>100000</v>
      </c>
    </row>
    <row r="2273" spans="1:8" s="5" customFormat="1" ht="20.25" x14ac:dyDescent="0.3">
      <c r="A2273" s="35">
        <v>1000057612</v>
      </c>
      <c r="B2273" s="36">
        <v>4207</v>
      </c>
      <c r="C2273" s="36" t="s">
        <v>1482</v>
      </c>
      <c r="D2273" s="37">
        <v>44832</v>
      </c>
      <c r="E2273" s="36">
        <v>234101</v>
      </c>
      <c r="F2273" s="38" t="s">
        <v>2177</v>
      </c>
      <c r="G2273" s="39" t="s">
        <v>609</v>
      </c>
      <c r="H2273" s="41">
        <v>100000</v>
      </c>
    </row>
    <row r="2274" spans="1:8" s="5" customFormat="1" ht="20.25" x14ac:dyDescent="0.3">
      <c r="A2274" s="35">
        <v>1000057614</v>
      </c>
      <c r="B2274" s="36">
        <v>4217</v>
      </c>
      <c r="C2274" s="36" t="s">
        <v>2190</v>
      </c>
      <c r="D2274" s="37">
        <v>44834</v>
      </c>
      <c r="E2274" s="36">
        <v>234101</v>
      </c>
      <c r="F2274" s="38" t="s">
        <v>2177</v>
      </c>
      <c r="G2274" s="39" t="s">
        <v>609</v>
      </c>
      <c r="H2274" s="41">
        <v>68000</v>
      </c>
    </row>
    <row r="2275" spans="1:8" s="5" customFormat="1" ht="20.25" x14ac:dyDescent="0.3">
      <c r="A2275" s="35">
        <v>1000057616</v>
      </c>
      <c r="B2275" s="36">
        <v>4208</v>
      </c>
      <c r="C2275" s="36" t="s">
        <v>2191</v>
      </c>
      <c r="D2275" s="37">
        <v>44832</v>
      </c>
      <c r="E2275" s="36">
        <v>234101</v>
      </c>
      <c r="F2275" s="38" t="s">
        <v>2177</v>
      </c>
      <c r="G2275" s="39" t="s">
        <v>609</v>
      </c>
      <c r="H2275" s="41">
        <v>103500</v>
      </c>
    </row>
    <row r="2276" spans="1:8" s="5" customFormat="1" ht="20.25" x14ac:dyDescent="0.3">
      <c r="A2276" s="35"/>
      <c r="B2276" s="36"/>
      <c r="C2276" s="36"/>
      <c r="D2276" s="37"/>
      <c r="E2276" s="36"/>
      <c r="F2276" s="38"/>
      <c r="G2276" s="96" t="s">
        <v>883</v>
      </c>
      <c r="H2276" s="97">
        <f>SUM(H2267:H2275)</f>
        <v>725500</v>
      </c>
    </row>
    <row r="2277" spans="1:8" s="5" customFormat="1" ht="20.25" x14ac:dyDescent="0.3">
      <c r="A2277" s="35"/>
      <c r="B2277" s="36"/>
      <c r="C2277" s="36"/>
      <c r="D2277" s="37"/>
      <c r="E2277" s="36"/>
      <c r="F2277" s="38"/>
      <c r="G2277" s="47" t="s">
        <v>2192</v>
      </c>
      <c r="H2277" s="81">
        <f>SUM(H2276,H2266,H2260,H2255,H2250,H2248,H2244,H2239,H2234,H2232,H2227,H2221,H2215,H2213,H2210,H2207,H2205,H2203,H2197,H2194,H2189)</f>
        <v>7090850</v>
      </c>
    </row>
    <row r="2278" spans="1:8" s="5" customFormat="1" ht="20.25" x14ac:dyDescent="0.3">
      <c r="A2278" s="35">
        <v>1000050845</v>
      </c>
      <c r="B2278" s="36">
        <v>13</v>
      </c>
      <c r="C2278" s="36" t="s">
        <v>1194</v>
      </c>
      <c r="D2278" s="37">
        <v>43892</v>
      </c>
      <c r="E2278" s="36">
        <v>239101</v>
      </c>
      <c r="F2278" s="38"/>
      <c r="G2278" s="39" t="s">
        <v>622</v>
      </c>
      <c r="H2278" s="41">
        <v>38940</v>
      </c>
    </row>
    <row r="2279" spans="1:8" s="5" customFormat="1" ht="20.25" x14ac:dyDescent="0.3">
      <c r="A2279" s="35"/>
      <c r="B2279" s="36"/>
      <c r="C2279" s="36"/>
      <c r="D2279" s="37"/>
      <c r="E2279" s="36"/>
      <c r="F2279" s="38"/>
      <c r="G2279" s="96" t="s">
        <v>1023</v>
      </c>
      <c r="H2279" s="97">
        <f>SUM(H2278)</f>
        <v>38940</v>
      </c>
    </row>
    <row r="2280" spans="1:8" s="5" customFormat="1" ht="20.25" x14ac:dyDescent="0.3">
      <c r="A2280" s="35"/>
      <c r="B2280" s="36"/>
      <c r="C2280" s="36"/>
      <c r="D2280" s="37"/>
      <c r="E2280" s="36"/>
      <c r="F2280" s="38"/>
      <c r="G2280" s="47" t="s">
        <v>2193</v>
      </c>
      <c r="H2280" s="81">
        <f>SUM(H2279)</f>
        <v>38940</v>
      </c>
    </row>
    <row r="2281" spans="1:8" s="5" customFormat="1" ht="20.25" x14ac:dyDescent="0.3">
      <c r="A2281" s="49">
        <v>1000054591</v>
      </c>
      <c r="B2281" s="82">
        <v>821</v>
      </c>
      <c r="C2281" s="36" t="s">
        <v>2194</v>
      </c>
      <c r="D2281" s="37">
        <v>44434</v>
      </c>
      <c r="E2281" s="36">
        <v>239301</v>
      </c>
      <c r="F2281" s="38" t="s">
        <v>2195</v>
      </c>
      <c r="G2281" s="39" t="s">
        <v>624</v>
      </c>
      <c r="H2281" s="41">
        <v>128231.78</v>
      </c>
    </row>
    <row r="2282" spans="1:8" s="5" customFormat="1" ht="20.25" x14ac:dyDescent="0.3">
      <c r="A2282" s="35"/>
      <c r="B2282" s="82"/>
      <c r="C2282" s="36"/>
      <c r="D2282" s="37"/>
      <c r="E2282" s="36"/>
      <c r="F2282" s="38"/>
      <c r="G2282" s="96" t="s">
        <v>925</v>
      </c>
      <c r="H2282" s="97">
        <f>SUM(H2281)</f>
        <v>128231.78</v>
      </c>
    </row>
    <row r="2283" spans="1:8" s="5" customFormat="1" ht="20.25" x14ac:dyDescent="0.3">
      <c r="A2283" s="49">
        <v>1000054883</v>
      </c>
      <c r="B2283" s="82">
        <v>852</v>
      </c>
      <c r="C2283" s="36" t="s">
        <v>2196</v>
      </c>
      <c r="D2283" s="37">
        <v>44462</v>
      </c>
      <c r="E2283" s="36">
        <v>239301</v>
      </c>
      <c r="F2283" s="38" t="s">
        <v>2195</v>
      </c>
      <c r="G2283" s="39" t="s">
        <v>624</v>
      </c>
      <c r="H2283" s="41">
        <v>112487.03999999999</v>
      </c>
    </row>
    <row r="2284" spans="1:8" s="5" customFormat="1" ht="20.25" x14ac:dyDescent="0.3">
      <c r="A2284" s="49">
        <v>1000054952</v>
      </c>
      <c r="B2284" s="82">
        <v>855</v>
      </c>
      <c r="C2284" s="36" t="s">
        <v>2197</v>
      </c>
      <c r="D2284" s="37">
        <v>44470</v>
      </c>
      <c r="E2284" s="36">
        <v>239301</v>
      </c>
      <c r="F2284" s="38" t="s">
        <v>2195</v>
      </c>
      <c r="G2284" s="39" t="s">
        <v>624</v>
      </c>
      <c r="H2284" s="41">
        <v>59455</v>
      </c>
    </row>
    <row r="2285" spans="1:8" s="5" customFormat="1" ht="20.25" x14ac:dyDescent="0.3">
      <c r="A2285" s="49">
        <v>1000054957</v>
      </c>
      <c r="B2285" s="82">
        <v>856</v>
      </c>
      <c r="C2285" s="36" t="s">
        <v>2198</v>
      </c>
      <c r="D2285" s="37">
        <v>44470</v>
      </c>
      <c r="E2285" s="36">
        <v>234101</v>
      </c>
      <c r="F2285" s="38" t="s">
        <v>2195</v>
      </c>
      <c r="G2285" s="39" t="s">
        <v>624</v>
      </c>
      <c r="H2285" s="41">
        <v>121832.2</v>
      </c>
    </row>
    <row r="2286" spans="1:8" s="5" customFormat="1" ht="20.25" x14ac:dyDescent="0.3">
      <c r="A2286" s="49">
        <v>1000055079</v>
      </c>
      <c r="B2286" s="82">
        <v>872</v>
      </c>
      <c r="C2286" s="36" t="s">
        <v>2199</v>
      </c>
      <c r="D2286" s="37">
        <v>44487</v>
      </c>
      <c r="E2286" s="36">
        <v>239301</v>
      </c>
      <c r="F2286" s="38" t="s">
        <v>2195</v>
      </c>
      <c r="G2286" s="39" t="s">
        <v>624</v>
      </c>
      <c r="H2286" s="41">
        <v>110058</v>
      </c>
    </row>
    <row r="2287" spans="1:8" s="5" customFormat="1" ht="20.25" x14ac:dyDescent="0.3">
      <c r="A2287" s="35"/>
      <c r="B2287" s="36"/>
      <c r="C2287" s="36"/>
      <c r="D2287" s="37"/>
      <c r="E2287" s="36"/>
      <c r="F2287" s="38"/>
      <c r="G2287" s="96" t="s">
        <v>928</v>
      </c>
      <c r="H2287" s="97">
        <f>SUM(H2283:H2286)</f>
        <v>403832.24</v>
      </c>
    </row>
    <row r="2288" spans="1:8" s="5" customFormat="1" ht="20.25" x14ac:dyDescent="0.3">
      <c r="A2288" s="49">
        <v>1000055195</v>
      </c>
      <c r="B2288" s="82">
        <v>889</v>
      </c>
      <c r="C2288" s="36" t="s">
        <v>2200</v>
      </c>
      <c r="D2288" s="37">
        <v>44501</v>
      </c>
      <c r="E2288" s="36">
        <v>239301</v>
      </c>
      <c r="F2288" s="38" t="s">
        <v>2195</v>
      </c>
      <c r="G2288" s="39" t="s">
        <v>624</v>
      </c>
      <c r="H2288" s="41">
        <v>96711.53</v>
      </c>
    </row>
    <row r="2289" spans="1:8" s="5" customFormat="1" ht="20.25" x14ac:dyDescent="0.3">
      <c r="A2289" s="35">
        <v>1000055277</v>
      </c>
      <c r="B2289" s="82">
        <v>905</v>
      </c>
      <c r="C2289" s="36" t="s">
        <v>2201</v>
      </c>
      <c r="D2289" s="37">
        <v>44515</v>
      </c>
      <c r="E2289" s="36">
        <v>239301</v>
      </c>
      <c r="F2289" s="38" t="s">
        <v>2195</v>
      </c>
      <c r="G2289" s="39" t="s">
        <v>624</v>
      </c>
      <c r="H2289" s="41">
        <v>80290</v>
      </c>
    </row>
    <row r="2290" spans="1:8" s="5" customFormat="1" ht="20.25" x14ac:dyDescent="0.3">
      <c r="A2290" s="35">
        <v>1000055278</v>
      </c>
      <c r="B2290" s="82">
        <v>903</v>
      </c>
      <c r="C2290" s="36" t="s">
        <v>957</v>
      </c>
      <c r="D2290" s="37">
        <v>44512</v>
      </c>
      <c r="E2290" s="36">
        <v>239301</v>
      </c>
      <c r="F2290" s="38" t="s">
        <v>2195</v>
      </c>
      <c r="G2290" s="39" t="s">
        <v>624</v>
      </c>
      <c r="H2290" s="41">
        <v>114932</v>
      </c>
    </row>
    <row r="2291" spans="1:8" s="5" customFormat="1" ht="20.25" x14ac:dyDescent="0.3">
      <c r="A2291" s="35">
        <v>1000055279</v>
      </c>
      <c r="B2291" s="82">
        <v>907</v>
      </c>
      <c r="C2291" s="36" t="s">
        <v>2202</v>
      </c>
      <c r="D2291" s="37">
        <v>44512</v>
      </c>
      <c r="E2291" s="36">
        <v>239301</v>
      </c>
      <c r="F2291" s="38" t="s">
        <v>2195</v>
      </c>
      <c r="G2291" s="39" t="s">
        <v>624</v>
      </c>
      <c r="H2291" s="41">
        <v>77256</v>
      </c>
    </row>
    <row r="2292" spans="1:8" s="5" customFormat="1" ht="20.25" x14ac:dyDescent="0.3">
      <c r="A2292" s="35">
        <v>1000055232</v>
      </c>
      <c r="B2292" s="82">
        <v>894</v>
      </c>
      <c r="C2292" s="36" t="s">
        <v>2203</v>
      </c>
      <c r="D2292" s="37">
        <v>44508</v>
      </c>
      <c r="E2292" s="36">
        <v>239301</v>
      </c>
      <c r="F2292" s="38" t="s">
        <v>2195</v>
      </c>
      <c r="G2292" s="39" t="s">
        <v>624</v>
      </c>
      <c r="H2292" s="41">
        <v>86301.759999999995</v>
      </c>
    </row>
    <row r="2293" spans="1:8" s="5" customFormat="1" ht="20.25" x14ac:dyDescent="0.3">
      <c r="A2293" s="35">
        <v>1000055227</v>
      </c>
      <c r="B2293" s="82">
        <v>895</v>
      </c>
      <c r="C2293" s="36" t="s">
        <v>2204</v>
      </c>
      <c r="D2293" s="37">
        <v>44505</v>
      </c>
      <c r="E2293" s="36">
        <v>239301</v>
      </c>
      <c r="F2293" s="38" t="s">
        <v>2195</v>
      </c>
      <c r="G2293" s="48" t="s">
        <v>624</v>
      </c>
      <c r="H2293" s="41">
        <v>78162.5</v>
      </c>
    </row>
    <row r="2294" spans="1:8" s="5" customFormat="1" ht="20.25" x14ac:dyDescent="0.3">
      <c r="A2294" s="35"/>
      <c r="B2294" s="36"/>
      <c r="C2294" s="36"/>
      <c r="D2294" s="37"/>
      <c r="E2294" s="36"/>
      <c r="F2294" s="38"/>
      <c r="G2294" s="96" t="s">
        <v>931</v>
      </c>
      <c r="H2294" s="97">
        <f>SUM(H2288:H2293)</f>
        <v>533653.79</v>
      </c>
    </row>
    <row r="2295" spans="1:8" s="5" customFormat="1" ht="20.25" x14ac:dyDescent="0.3">
      <c r="A2295" s="35">
        <v>1000055538</v>
      </c>
      <c r="B2295" s="82">
        <v>940</v>
      </c>
      <c r="C2295" s="36" t="s">
        <v>2205</v>
      </c>
      <c r="D2295" s="37">
        <v>44546</v>
      </c>
      <c r="E2295" s="36">
        <v>239301</v>
      </c>
      <c r="F2295" s="38" t="s">
        <v>2195</v>
      </c>
      <c r="G2295" s="39" t="s">
        <v>624</v>
      </c>
      <c r="H2295" s="41">
        <v>123581.25</v>
      </c>
    </row>
    <row r="2296" spans="1:8" s="5" customFormat="1" ht="20.25" x14ac:dyDescent="0.3">
      <c r="A2296" s="35"/>
      <c r="B2296" s="82"/>
      <c r="C2296" s="36"/>
      <c r="D2296" s="37"/>
      <c r="E2296" s="36"/>
      <c r="F2296" s="38"/>
      <c r="G2296" s="96" t="s">
        <v>996</v>
      </c>
      <c r="H2296" s="97">
        <f>SUM(H2295:H2295)</f>
        <v>123581.25</v>
      </c>
    </row>
    <row r="2297" spans="1:8" s="5" customFormat="1" ht="20.25" x14ac:dyDescent="0.3">
      <c r="A2297" s="35">
        <v>1000055537</v>
      </c>
      <c r="B2297" s="83">
        <v>941</v>
      </c>
      <c r="C2297" s="36" t="s">
        <v>956</v>
      </c>
      <c r="D2297" s="37">
        <v>44570</v>
      </c>
      <c r="E2297" s="36">
        <v>239301</v>
      </c>
      <c r="F2297" s="38" t="s">
        <v>2195</v>
      </c>
      <c r="G2297" s="39" t="s">
        <v>624</v>
      </c>
      <c r="H2297" s="41">
        <v>34119.699999999997</v>
      </c>
    </row>
    <row r="2298" spans="1:8" s="5" customFormat="1" ht="20.25" x14ac:dyDescent="0.3">
      <c r="A2298" s="35">
        <v>1000055711</v>
      </c>
      <c r="B2298" s="83">
        <v>951</v>
      </c>
      <c r="C2298" s="36" t="s">
        <v>2206</v>
      </c>
      <c r="D2298" s="37">
        <v>44559</v>
      </c>
      <c r="E2298" s="36">
        <v>239301</v>
      </c>
      <c r="F2298" s="38" t="s">
        <v>2195</v>
      </c>
      <c r="G2298" s="39" t="s">
        <v>624</v>
      </c>
      <c r="H2298" s="41">
        <v>61418.64</v>
      </c>
    </row>
    <row r="2299" spans="1:8" s="5" customFormat="1" ht="20.25" x14ac:dyDescent="0.3">
      <c r="A2299" s="35"/>
      <c r="B2299" s="36"/>
      <c r="C2299" s="36"/>
      <c r="D2299" s="37"/>
      <c r="E2299" s="36"/>
      <c r="F2299" s="38"/>
      <c r="G2299" s="96" t="s">
        <v>938</v>
      </c>
      <c r="H2299" s="97">
        <f>SUM(H2297:H2298)</f>
        <v>95538.34</v>
      </c>
    </row>
    <row r="2300" spans="1:8" s="5" customFormat="1" ht="20.25" x14ac:dyDescent="0.3">
      <c r="A2300" s="35">
        <v>1000055413</v>
      </c>
      <c r="B2300" s="83">
        <v>922</v>
      </c>
      <c r="C2300" s="36" t="s">
        <v>955</v>
      </c>
      <c r="D2300" s="37">
        <v>44529</v>
      </c>
      <c r="E2300" s="36">
        <v>234101</v>
      </c>
      <c r="F2300" s="38" t="s">
        <v>2195</v>
      </c>
      <c r="G2300" s="39" t="s">
        <v>624</v>
      </c>
      <c r="H2300" s="41">
        <v>58968</v>
      </c>
    </row>
    <row r="2301" spans="1:8" s="5" customFormat="1" ht="20.25" x14ac:dyDescent="0.3">
      <c r="A2301" s="35">
        <v>1000055411</v>
      </c>
      <c r="B2301" s="83">
        <v>923</v>
      </c>
      <c r="C2301" s="36" t="s">
        <v>2207</v>
      </c>
      <c r="D2301" s="37">
        <v>44529</v>
      </c>
      <c r="E2301" s="36">
        <v>234101</v>
      </c>
      <c r="F2301" s="38" t="s">
        <v>2195</v>
      </c>
      <c r="G2301" s="39" t="s">
        <v>624</v>
      </c>
      <c r="H2301" s="41">
        <v>91552.37</v>
      </c>
    </row>
    <row r="2302" spans="1:8" s="5" customFormat="1" ht="20.25" x14ac:dyDescent="0.3">
      <c r="A2302" s="35">
        <v>1000055410</v>
      </c>
      <c r="B2302" s="83">
        <v>921</v>
      </c>
      <c r="C2302" s="36" t="s">
        <v>2208</v>
      </c>
      <c r="D2302" s="37">
        <v>44526</v>
      </c>
      <c r="E2302" s="36">
        <v>234101</v>
      </c>
      <c r="F2302" s="38" t="s">
        <v>2195</v>
      </c>
      <c r="G2302" s="39" t="s">
        <v>624</v>
      </c>
      <c r="H2302" s="41">
        <v>78682.52</v>
      </c>
    </row>
    <row r="2303" spans="1:8" s="5" customFormat="1" ht="20.25" x14ac:dyDescent="0.3">
      <c r="A2303" s="35"/>
      <c r="B2303" s="36"/>
      <c r="C2303" s="36"/>
      <c r="D2303" s="37"/>
      <c r="E2303" s="36"/>
      <c r="F2303" s="38"/>
      <c r="G2303" s="96" t="s">
        <v>940</v>
      </c>
      <c r="H2303" s="97">
        <f>SUM(H2300:H2302)</f>
        <v>229202.89</v>
      </c>
    </row>
    <row r="2304" spans="1:8" s="5" customFormat="1" ht="20.25" x14ac:dyDescent="0.3">
      <c r="A2304" s="35">
        <v>1000056290</v>
      </c>
      <c r="B2304" s="83">
        <v>1010</v>
      </c>
      <c r="C2304" s="36" t="s">
        <v>2209</v>
      </c>
      <c r="D2304" s="37">
        <v>44675</v>
      </c>
      <c r="E2304" s="36">
        <v>239301</v>
      </c>
      <c r="F2304" s="38" t="s">
        <v>2195</v>
      </c>
      <c r="G2304" s="39" t="s">
        <v>624</v>
      </c>
      <c r="H2304" s="41">
        <v>64059.839999999997</v>
      </c>
    </row>
    <row r="2305" spans="1:8" s="5" customFormat="1" ht="20.25" x14ac:dyDescent="0.3">
      <c r="A2305" s="35"/>
      <c r="B2305" s="36"/>
      <c r="C2305" s="36"/>
      <c r="D2305" s="37"/>
      <c r="E2305" s="36"/>
      <c r="F2305" s="38"/>
      <c r="G2305" s="96" t="s">
        <v>1039</v>
      </c>
      <c r="H2305" s="97">
        <f>SUM(H2304:H2304)</f>
        <v>64059.839999999997</v>
      </c>
    </row>
    <row r="2306" spans="1:8" s="5" customFormat="1" ht="20.25" x14ac:dyDescent="0.3">
      <c r="A2306" s="35">
        <v>1000056562</v>
      </c>
      <c r="B2306" s="83">
        <v>1060</v>
      </c>
      <c r="C2306" s="36" t="s">
        <v>2210</v>
      </c>
      <c r="D2306" s="37">
        <v>44680</v>
      </c>
      <c r="E2306" s="36">
        <v>234101</v>
      </c>
      <c r="F2306" s="38" t="s">
        <v>2195</v>
      </c>
      <c r="G2306" s="39" t="s">
        <v>624</v>
      </c>
      <c r="H2306" s="41">
        <v>131822</v>
      </c>
    </row>
    <row r="2307" spans="1:8" s="5" customFormat="1" ht="20.25" x14ac:dyDescent="0.3">
      <c r="A2307" s="35"/>
      <c r="B2307" s="36"/>
      <c r="C2307" s="36"/>
      <c r="D2307" s="37"/>
      <c r="E2307" s="36"/>
      <c r="F2307" s="38"/>
      <c r="G2307" s="96" t="s">
        <v>960</v>
      </c>
      <c r="H2307" s="97">
        <f>SUM(H2306)</f>
        <v>131822</v>
      </c>
    </row>
    <row r="2308" spans="1:8" s="5" customFormat="1" ht="21" customHeight="1" x14ac:dyDescent="0.3">
      <c r="A2308" s="35">
        <v>1000056750</v>
      </c>
      <c r="B2308" s="83">
        <v>1088</v>
      </c>
      <c r="C2308" s="36" t="s">
        <v>2211</v>
      </c>
      <c r="D2308" s="37">
        <v>44708</v>
      </c>
      <c r="E2308" s="36">
        <v>234101</v>
      </c>
      <c r="F2308" s="38" t="s">
        <v>2195</v>
      </c>
      <c r="G2308" s="39" t="s">
        <v>624</v>
      </c>
      <c r="H2308" s="41">
        <v>77900</v>
      </c>
    </row>
    <row r="2309" spans="1:8" s="5" customFormat="1" ht="21" customHeight="1" x14ac:dyDescent="0.3">
      <c r="A2309" s="35">
        <v>1000056504</v>
      </c>
      <c r="B2309" s="83">
        <v>1055</v>
      </c>
      <c r="C2309" s="36" t="s">
        <v>2212</v>
      </c>
      <c r="D2309" s="37">
        <v>44710</v>
      </c>
      <c r="E2309" s="36">
        <v>234101</v>
      </c>
      <c r="F2309" s="38" t="s">
        <v>2195</v>
      </c>
      <c r="G2309" s="39" t="s">
        <v>624</v>
      </c>
      <c r="H2309" s="41">
        <v>123480</v>
      </c>
    </row>
    <row r="2310" spans="1:8" s="5" customFormat="1" ht="21" customHeight="1" x14ac:dyDescent="0.3">
      <c r="A2310" s="35">
        <v>1000056708</v>
      </c>
      <c r="B2310" s="83">
        <v>1070</v>
      </c>
      <c r="C2310" s="36" t="s">
        <v>1986</v>
      </c>
      <c r="D2310" s="37">
        <v>44699</v>
      </c>
      <c r="E2310" s="36">
        <v>234101</v>
      </c>
      <c r="F2310" s="38" t="s">
        <v>2195</v>
      </c>
      <c r="G2310" s="39" t="s">
        <v>624</v>
      </c>
      <c r="H2310" s="41">
        <v>65436</v>
      </c>
    </row>
    <row r="2311" spans="1:8" s="5" customFormat="1" ht="20.25" x14ac:dyDescent="0.3">
      <c r="A2311" s="35">
        <v>1000056819</v>
      </c>
      <c r="B2311" s="83">
        <v>1103</v>
      </c>
      <c r="C2311" s="36" t="s">
        <v>2213</v>
      </c>
      <c r="D2311" s="37">
        <v>44722</v>
      </c>
      <c r="E2311" s="36">
        <v>239301</v>
      </c>
      <c r="F2311" s="38" t="s">
        <v>2195</v>
      </c>
      <c r="G2311" s="39" t="s">
        <v>624</v>
      </c>
      <c r="H2311" s="41">
        <v>76652.800000000003</v>
      </c>
    </row>
    <row r="2312" spans="1:8" s="5" customFormat="1" ht="20.25" x14ac:dyDescent="0.3">
      <c r="A2312" s="35">
        <v>1000056872</v>
      </c>
      <c r="B2312" s="83">
        <v>1107</v>
      </c>
      <c r="C2312" s="36" t="s">
        <v>1414</v>
      </c>
      <c r="D2312" s="37">
        <v>44726</v>
      </c>
      <c r="E2312" s="36">
        <v>239301</v>
      </c>
      <c r="F2312" s="38" t="s">
        <v>2195</v>
      </c>
      <c r="G2312" s="39" t="s">
        <v>624</v>
      </c>
      <c r="H2312" s="41">
        <v>1418.36</v>
      </c>
    </row>
    <row r="2313" spans="1:8" s="5" customFormat="1" ht="20.25" x14ac:dyDescent="0.3">
      <c r="A2313" s="35"/>
      <c r="B2313" s="36"/>
      <c r="C2313" s="36"/>
      <c r="D2313" s="37"/>
      <c r="E2313" s="36"/>
      <c r="F2313" s="38"/>
      <c r="G2313" s="96" t="s">
        <v>916</v>
      </c>
      <c r="H2313" s="97">
        <f>SUM(H2308:H2312)</f>
        <v>344887.16</v>
      </c>
    </row>
    <row r="2314" spans="1:8" s="5" customFormat="1" ht="20.25" x14ac:dyDescent="0.3">
      <c r="A2314" s="35">
        <v>1000056915</v>
      </c>
      <c r="B2314" s="83">
        <v>1111</v>
      </c>
      <c r="C2314" s="36" t="s">
        <v>2214</v>
      </c>
      <c r="D2314" s="37">
        <v>44735</v>
      </c>
      <c r="E2314" s="36">
        <v>239301</v>
      </c>
      <c r="F2314" s="38" t="s">
        <v>2195</v>
      </c>
      <c r="G2314" s="39" t="s">
        <v>624</v>
      </c>
      <c r="H2314" s="41">
        <v>135117.38</v>
      </c>
    </row>
    <row r="2315" spans="1:8" s="5" customFormat="1" ht="20.25" x14ac:dyDescent="0.3">
      <c r="A2315" s="35"/>
      <c r="B2315" s="36"/>
      <c r="C2315" s="36"/>
      <c r="D2315" s="37"/>
      <c r="E2315" s="36"/>
      <c r="F2315" s="38"/>
      <c r="G2315" s="96" t="s">
        <v>860</v>
      </c>
      <c r="H2315" s="97">
        <f>SUM(H2314)</f>
        <v>135117.38</v>
      </c>
    </row>
    <row r="2316" spans="1:8" s="5" customFormat="1" ht="20.25" x14ac:dyDescent="0.3">
      <c r="A2316" s="35">
        <v>1000057162</v>
      </c>
      <c r="B2316" s="83">
        <v>1141</v>
      </c>
      <c r="C2316" s="36" t="s">
        <v>959</v>
      </c>
      <c r="D2316" s="37">
        <v>44768</v>
      </c>
      <c r="E2316" s="36">
        <v>239301</v>
      </c>
      <c r="F2316" s="38" t="s">
        <v>2195</v>
      </c>
      <c r="G2316" s="39" t="s">
        <v>624</v>
      </c>
      <c r="H2316" s="41">
        <v>28627.98</v>
      </c>
    </row>
    <row r="2317" spans="1:8" s="5" customFormat="1" ht="20.25" x14ac:dyDescent="0.3">
      <c r="A2317" s="35">
        <v>1000057236</v>
      </c>
      <c r="B2317" s="83">
        <v>1158</v>
      </c>
      <c r="C2317" s="36" t="s">
        <v>2215</v>
      </c>
      <c r="D2317" s="37">
        <v>44783</v>
      </c>
      <c r="E2317" s="36">
        <v>239301</v>
      </c>
      <c r="F2317" s="38" t="s">
        <v>2195</v>
      </c>
      <c r="G2317" s="39" t="s">
        <v>624</v>
      </c>
      <c r="H2317" s="41">
        <v>38208.400000000001</v>
      </c>
    </row>
    <row r="2318" spans="1:8" s="5" customFormat="1" ht="20.25" x14ac:dyDescent="0.3">
      <c r="A2318" s="35">
        <v>1000057235</v>
      </c>
      <c r="B2318" s="83">
        <v>1148</v>
      </c>
      <c r="C2318" s="36" t="s">
        <v>961</v>
      </c>
      <c r="D2318" s="37">
        <v>44771</v>
      </c>
      <c r="E2318" s="36">
        <v>239301</v>
      </c>
      <c r="F2318" s="38" t="s">
        <v>2195</v>
      </c>
      <c r="G2318" s="39" t="s">
        <v>624</v>
      </c>
      <c r="H2318" s="41">
        <v>152833.60000000001</v>
      </c>
    </row>
    <row r="2319" spans="1:8" s="5" customFormat="1" ht="20.25" x14ac:dyDescent="0.3">
      <c r="A2319" s="35"/>
      <c r="B2319" s="36"/>
      <c r="C2319" s="36"/>
      <c r="D2319" s="37"/>
      <c r="E2319" s="36"/>
      <c r="F2319" s="38"/>
      <c r="G2319" s="96" t="s">
        <v>872</v>
      </c>
      <c r="H2319" s="97">
        <f>SUM(H2316:H2318)</f>
        <v>219669.98</v>
      </c>
    </row>
    <row r="2320" spans="1:8" s="5" customFormat="1" ht="20.25" x14ac:dyDescent="0.3">
      <c r="A2320" s="35">
        <v>1000057322</v>
      </c>
      <c r="B2320" s="83">
        <v>1168</v>
      </c>
      <c r="C2320" s="36" t="s">
        <v>2216</v>
      </c>
      <c r="D2320" s="37">
        <v>44797</v>
      </c>
      <c r="E2320" s="36">
        <v>239301</v>
      </c>
      <c r="F2320" s="38" t="s">
        <v>2195</v>
      </c>
      <c r="G2320" s="39" t="s">
        <v>624</v>
      </c>
      <c r="H2320" s="41">
        <v>106820</v>
      </c>
    </row>
    <row r="2321" spans="1:8" s="5" customFormat="1" ht="20.25" x14ac:dyDescent="0.3">
      <c r="A2321" s="35">
        <v>1000057324</v>
      </c>
      <c r="B2321" s="83">
        <v>1169</v>
      </c>
      <c r="C2321" s="36" t="s">
        <v>2217</v>
      </c>
      <c r="D2321" s="37">
        <v>44797</v>
      </c>
      <c r="E2321" s="36">
        <v>239301</v>
      </c>
      <c r="F2321" s="38" t="s">
        <v>2195</v>
      </c>
      <c r="G2321" s="39" t="s">
        <v>624</v>
      </c>
      <c r="H2321" s="41">
        <v>17478</v>
      </c>
    </row>
    <row r="2322" spans="1:8" s="5" customFormat="1" ht="20.25" x14ac:dyDescent="0.3">
      <c r="A2322" s="35">
        <v>1000057556</v>
      </c>
      <c r="B2322" s="83">
        <v>1196</v>
      </c>
      <c r="C2322" s="36" t="s">
        <v>2218</v>
      </c>
      <c r="D2322" s="37">
        <v>44825</v>
      </c>
      <c r="E2322" s="36">
        <v>239301</v>
      </c>
      <c r="F2322" s="38" t="s">
        <v>2195</v>
      </c>
      <c r="G2322" s="39" t="s">
        <v>624</v>
      </c>
      <c r="H2322" s="41">
        <v>63146.52</v>
      </c>
    </row>
    <row r="2323" spans="1:8" s="5" customFormat="1" ht="20.25" x14ac:dyDescent="0.3">
      <c r="A2323" s="35">
        <v>1000057559</v>
      </c>
      <c r="B2323" s="83">
        <v>1198</v>
      </c>
      <c r="C2323" s="36" t="s">
        <v>2219</v>
      </c>
      <c r="D2323" s="37">
        <v>44827</v>
      </c>
      <c r="E2323" s="36">
        <v>239301</v>
      </c>
      <c r="F2323" s="38" t="s">
        <v>2195</v>
      </c>
      <c r="G2323" s="39" t="s">
        <v>624</v>
      </c>
      <c r="H2323" s="41">
        <v>21983.4</v>
      </c>
    </row>
    <row r="2324" spans="1:8" s="5" customFormat="1" ht="20.25" x14ac:dyDescent="0.3">
      <c r="A2324" s="35"/>
      <c r="B2324" s="36"/>
      <c r="C2324" s="36"/>
      <c r="D2324" s="37"/>
      <c r="E2324" s="36"/>
      <c r="F2324" s="38"/>
      <c r="G2324" s="96" t="s">
        <v>883</v>
      </c>
      <c r="H2324" s="97">
        <f>SUM(H2320:H2323)</f>
        <v>209427.91999999998</v>
      </c>
    </row>
    <row r="2325" spans="1:8" s="5" customFormat="1" ht="20.25" x14ac:dyDescent="0.3">
      <c r="A2325" s="35"/>
      <c r="B2325" s="36"/>
      <c r="C2325" s="36"/>
      <c r="D2325" s="37"/>
      <c r="E2325" s="36"/>
      <c r="F2325" s="38"/>
      <c r="G2325" s="47" t="s">
        <v>2220</v>
      </c>
      <c r="H2325" s="81">
        <f>SUM(H2324,H2319,H2315,H2313,H2307,H2305,H2303,H2299,H2296,H2294,H2287,H2282)</f>
        <v>2619024.5699999998</v>
      </c>
    </row>
    <row r="2326" spans="1:8" s="5" customFormat="1" ht="20.25" x14ac:dyDescent="0.3">
      <c r="A2326" s="35">
        <v>1000056069</v>
      </c>
      <c r="B2326" s="36">
        <v>3063</v>
      </c>
      <c r="C2326" s="46" t="s">
        <v>2221</v>
      </c>
      <c r="D2326" s="37">
        <v>44491</v>
      </c>
      <c r="E2326" s="36">
        <v>239301</v>
      </c>
      <c r="F2326" s="38" t="s">
        <v>2222</v>
      </c>
      <c r="G2326" s="39" t="s">
        <v>632</v>
      </c>
      <c r="H2326" s="41">
        <v>83750</v>
      </c>
    </row>
    <row r="2327" spans="1:8" s="5" customFormat="1" ht="20.25" x14ac:dyDescent="0.3">
      <c r="A2327" s="35"/>
      <c r="B2327" s="36"/>
      <c r="C2327" s="36"/>
      <c r="D2327" s="37"/>
      <c r="E2327" s="36"/>
      <c r="F2327" s="38"/>
      <c r="G2327" s="96" t="s">
        <v>928</v>
      </c>
      <c r="H2327" s="97">
        <f>SUM(H2326:H2326)</f>
        <v>83750</v>
      </c>
    </row>
    <row r="2328" spans="1:8" s="5" customFormat="1" ht="20.25" x14ac:dyDescent="0.3">
      <c r="A2328" s="56">
        <v>1000055187</v>
      </c>
      <c r="B2328" s="36">
        <v>3079</v>
      </c>
      <c r="C2328" s="36" t="s">
        <v>2223</v>
      </c>
      <c r="D2328" s="37">
        <v>44498</v>
      </c>
      <c r="E2328" s="36">
        <v>239301</v>
      </c>
      <c r="F2328" s="38" t="s">
        <v>2222</v>
      </c>
      <c r="G2328" s="39" t="s">
        <v>632</v>
      </c>
      <c r="H2328" s="41">
        <v>34557.480000000003</v>
      </c>
    </row>
    <row r="2329" spans="1:8" s="5" customFormat="1" ht="20.25" x14ac:dyDescent="0.3">
      <c r="A2329" s="56">
        <v>1000055331</v>
      </c>
      <c r="B2329" s="36">
        <v>3136</v>
      </c>
      <c r="C2329" s="36" t="s">
        <v>2224</v>
      </c>
      <c r="D2329" s="37">
        <v>44519</v>
      </c>
      <c r="E2329" s="36">
        <v>239301</v>
      </c>
      <c r="F2329" s="38" t="s">
        <v>2222</v>
      </c>
      <c r="G2329" s="39" t="s">
        <v>632</v>
      </c>
      <c r="H2329" s="41">
        <v>85600</v>
      </c>
    </row>
    <row r="2330" spans="1:8" s="5" customFormat="1" ht="20.25" x14ac:dyDescent="0.3">
      <c r="A2330" s="56"/>
      <c r="B2330" s="36"/>
      <c r="C2330" s="36"/>
      <c r="D2330" s="37"/>
      <c r="E2330" s="36"/>
      <c r="F2330" s="38"/>
      <c r="G2330" s="96" t="s">
        <v>931</v>
      </c>
      <c r="H2330" s="97">
        <f>SUM(H2328:H2329)</f>
        <v>120157.48000000001</v>
      </c>
    </row>
    <row r="2331" spans="1:8" s="5" customFormat="1" ht="20.25" x14ac:dyDescent="0.3">
      <c r="A2331" s="56">
        <v>1000055599</v>
      </c>
      <c r="B2331" s="36">
        <v>3204</v>
      </c>
      <c r="C2331" s="36" t="s">
        <v>2225</v>
      </c>
      <c r="D2331" s="37">
        <v>44546</v>
      </c>
      <c r="E2331" s="36">
        <v>239301</v>
      </c>
      <c r="F2331" s="38" t="s">
        <v>2222</v>
      </c>
      <c r="G2331" s="39" t="s">
        <v>632</v>
      </c>
      <c r="H2331" s="41">
        <v>125625</v>
      </c>
    </row>
    <row r="2332" spans="1:8" s="5" customFormat="1" ht="20.25" x14ac:dyDescent="0.3">
      <c r="A2332" s="56">
        <v>1000555623</v>
      </c>
      <c r="B2332" s="36">
        <v>3212</v>
      </c>
      <c r="C2332" s="36" t="s">
        <v>2226</v>
      </c>
      <c r="D2332" s="37">
        <v>44550</v>
      </c>
      <c r="E2332" s="36">
        <v>239301</v>
      </c>
      <c r="F2332" s="38" t="s">
        <v>2222</v>
      </c>
      <c r="G2332" s="39" t="s">
        <v>632</v>
      </c>
      <c r="H2332" s="41">
        <v>127300</v>
      </c>
    </row>
    <row r="2333" spans="1:8" s="5" customFormat="1" ht="20.25" x14ac:dyDescent="0.3">
      <c r="A2333" s="56">
        <v>1000055581</v>
      </c>
      <c r="B2333" s="36">
        <v>3211</v>
      </c>
      <c r="C2333" s="36" t="s">
        <v>2227</v>
      </c>
      <c r="D2333" s="37">
        <v>44550</v>
      </c>
      <c r="E2333" s="36">
        <v>239301</v>
      </c>
      <c r="F2333" s="38" t="s">
        <v>2222</v>
      </c>
      <c r="G2333" s="39" t="s">
        <v>632</v>
      </c>
      <c r="H2333" s="41">
        <v>72824.88</v>
      </c>
    </row>
    <row r="2334" spans="1:8" s="5" customFormat="1" ht="20.25" x14ac:dyDescent="0.3">
      <c r="A2334" s="35"/>
      <c r="B2334" s="36"/>
      <c r="C2334" s="36"/>
      <c r="D2334" s="37"/>
      <c r="E2334" s="36"/>
      <c r="F2334" s="38"/>
      <c r="G2334" s="96" t="s">
        <v>996</v>
      </c>
      <c r="H2334" s="97">
        <f>SUM(H2331:H2333)</f>
        <v>325749.88</v>
      </c>
    </row>
    <row r="2335" spans="1:8" s="5" customFormat="1" ht="20.25" x14ac:dyDescent="0.3">
      <c r="A2335" s="56">
        <v>1000055624</v>
      </c>
      <c r="B2335" s="36">
        <v>3200</v>
      </c>
      <c r="C2335" s="36" t="s">
        <v>2228</v>
      </c>
      <c r="D2335" s="37">
        <v>44545</v>
      </c>
      <c r="E2335" s="36">
        <v>239301</v>
      </c>
      <c r="F2335" s="38" t="s">
        <v>2222</v>
      </c>
      <c r="G2335" s="39" t="s">
        <v>632</v>
      </c>
      <c r="H2335" s="41">
        <v>72824.88</v>
      </c>
    </row>
    <row r="2336" spans="1:8" s="5" customFormat="1" ht="20.25" x14ac:dyDescent="0.3">
      <c r="A2336" s="35">
        <v>1000056281</v>
      </c>
      <c r="B2336" s="36">
        <v>3360</v>
      </c>
      <c r="C2336" s="36" t="s">
        <v>2229</v>
      </c>
      <c r="D2336" s="37">
        <v>44643</v>
      </c>
      <c r="E2336" s="36">
        <v>239301</v>
      </c>
      <c r="F2336" s="38" t="s">
        <v>2222</v>
      </c>
      <c r="G2336" s="39" t="s">
        <v>632</v>
      </c>
      <c r="H2336" s="41">
        <v>23207.06</v>
      </c>
    </row>
    <row r="2337" spans="1:8" s="5" customFormat="1" ht="20.25" x14ac:dyDescent="0.3">
      <c r="A2337" s="35"/>
      <c r="B2337" s="36"/>
      <c r="C2337" s="36"/>
      <c r="D2337" s="37"/>
      <c r="E2337" s="36"/>
      <c r="F2337" s="38"/>
      <c r="G2337" s="96" t="s">
        <v>940</v>
      </c>
      <c r="H2337" s="97">
        <f>SUM(H2335:H2336)</f>
        <v>96031.94</v>
      </c>
    </row>
    <row r="2338" spans="1:8" s="5" customFormat="1" ht="20.25" x14ac:dyDescent="0.3">
      <c r="A2338" s="35">
        <v>1000056324</v>
      </c>
      <c r="B2338" s="36">
        <v>3377</v>
      </c>
      <c r="C2338" s="36" t="s">
        <v>2230</v>
      </c>
      <c r="D2338" s="37">
        <v>44652</v>
      </c>
      <c r="E2338" s="36">
        <v>239301</v>
      </c>
      <c r="F2338" s="38" t="s">
        <v>2222</v>
      </c>
      <c r="G2338" s="39" t="s">
        <v>632</v>
      </c>
      <c r="H2338" s="41">
        <v>5380.8</v>
      </c>
    </row>
    <row r="2339" spans="1:8" s="5" customFormat="1" ht="20.25" x14ac:dyDescent="0.3">
      <c r="A2339" s="35"/>
      <c r="B2339" s="36"/>
      <c r="C2339" s="36"/>
      <c r="D2339" s="37"/>
      <c r="E2339" s="36"/>
      <c r="F2339" s="38"/>
      <c r="G2339" s="96" t="s">
        <v>1039</v>
      </c>
      <c r="H2339" s="97">
        <f>SUM(H2338)</f>
        <v>5380.8</v>
      </c>
    </row>
    <row r="2340" spans="1:8" s="5" customFormat="1" ht="20.25" x14ac:dyDescent="0.3">
      <c r="A2340" s="35">
        <v>1000056582</v>
      </c>
      <c r="B2340" s="36">
        <v>3424</v>
      </c>
      <c r="C2340" s="36" t="s">
        <v>2231</v>
      </c>
      <c r="D2340" s="37">
        <v>44686</v>
      </c>
      <c r="E2340" s="36">
        <v>239301</v>
      </c>
      <c r="F2340" s="38" t="s">
        <v>2222</v>
      </c>
      <c r="G2340" s="39" t="s">
        <v>632</v>
      </c>
      <c r="H2340" s="41">
        <v>92798.27</v>
      </c>
    </row>
    <row r="2341" spans="1:8" s="5" customFormat="1" ht="20.25" x14ac:dyDescent="0.3">
      <c r="A2341" s="35">
        <v>1000056678</v>
      </c>
      <c r="B2341" s="36">
        <v>3435</v>
      </c>
      <c r="C2341" s="36" t="s">
        <v>1739</v>
      </c>
      <c r="D2341" s="37">
        <v>44694</v>
      </c>
      <c r="E2341" s="36">
        <v>239301</v>
      </c>
      <c r="F2341" s="38" t="s">
        <v>2222</v>
      </c>
      <c r="G2341" s="39" t="s">
        <v>632</v>
      </c>
      <c r="H2341" s="41">
        <v>164007.01999999999</v>
      </c>
    </row>
    <row r="2342" spans="1:8" s="5" customFormat="1" ht="20.25" x14ac:dyDescent="0.3">
      <c r="A2342" s="35">
        <v>1000056559</v>
      </c>
      <c r="B2342" s="36">
        <v>3429</v>
      </c>
      <c r="C2342" s="36" t="s">
        <v>2232</v>
      </c>
      <c r="D2342" s="37">
        <v>44687</v>
      </c>
      <c r="E2342" s="36">
        <v>239301</v>
      </c>
      <c r="F2342" s="38" t="s">
        <v>2222</v>
      </c>
      <c r="G2342" s="39" t="s">
        <v>632</v>
      </c>
      <c r="H2342" s="41">
        <v>135764.9</v>
      </c>
    </row>
    <row r="2343" spans="1:8" s="5" customFormat="1" ht="20.25" x14ac:dyDescent="0.3">
      <c r="A2343" s="35"/>
      <c r="B2343" s="36"/>
      <c r="C2343" s="36"/>
      <c r="D2343" s="37"/>
      <c r="E2343" s="36"/>
      <c r="F2343" s="38"/>
      <c r="G2343" s="96" t="s">
        <v>960</v>
      </c>
      <c r="H2343" s="97">
        <f>SUM(H2340:H2342)</f>
        <v>392570.18999999994</v>
      </c>
    </row>
    <row r="2344" spans="1:8" s="5" customFormat="1" ht="20.25" x14ac:dyDescent="0.3">
      <c r="A2344" s="35">
        <v>1000056724</v>
      </c>
      <c r="B2344" s="36">
        <v>3449</v>
      </c>
      <c r="C2344" s="36" t="s">
        <v>2233</v>
      </c>
      <c r="D2344" s="37">
        <v>44701</v>
      </c>
      <c r="E2344" s="36">
        <v>239301</v>
      </c>
      <c r="F2344" s="38" t="s">
        <v>2222</v>
      </c>
      <c r="G2344" s="39" t="s">
        <v>632</v>
      </c>
      <c r="H2344" s="41">
        <v>36185.17</v>
      </c>
    </row>
    <row r="2345" spans="1:8" ht="20.25" x14ac:dyDescent="0.3">
      <c r="A2345" s="35">
        <v>1000056762</v>
      </c>
      <c r="B2345" s="36">
        <v>3463</v>
      </c>
      <c r="C2345" s="36" t="s">
        <v>1741</v>
      </c>
      <c r="D2345" s="37">
        <v>44711</v>
      </c>
      <c r="E2345" s="36">
        <v>239301</v>
      </c>
      <c r="F2345" s="38" t="s">
        <v>2222</v>
      </c>
      <c r="G2345" s="39" t="s">
        <v>632</v>
      </c>
      <c r="H2345" s="41">
        <v>163219.96</v>
      </c>
    </row>
    <row r="2346" spans="1:8" s="5" customFormat="1" ht="20.25" x14ac:dyDescent="0.3">
      <c r="A2346" s="35">
        <v>1000056799</v>
      </c>
      <c r="B2346" s="36">
        <v>3477</v>
      </c>
      <c r="C2346" s="36" t="s">
        <v>2234</v>
      </c>
      <c r="D2346" s="37">
        <v>44715</v>
      </c>
      <c r="E2346" s="36">
        <v>239301</v>
      </c>
      <c r="F2346" s="38" t="s">
        <v>2222</v>
      </c>
      <c r="G2346" s="39" t="s">
        <v>632</v>
      </c>
      <c r="H2346" s="41">
        <v>103241.74</v>
      </c>
    </row>
    <row r="2347" spans="1:8" ht="20.25" x14ac:dyDescent="0.3">
      <c r="A2347" s="35">
        <v>1000056767</v>
      </c>
      <c r="B2347" s="36">
        <v>3488</v>
      </c>
      <c r="C2347" s="36" t="s">
        <v>2235</v>
      </c>
      <c r="D2347" s="37">
        <v>44715</v>
      </c>
      <c r="E2347" s="36">
        <v>239301</v>
      </c>
      <c r="F2347" s="38" t="s">
        <v>2222</v>
      </c>
      <c r="G2347" s="39" t="s">
        <v>632</v>
      </c>
      <c r="H2347" s="41">
        <v>164196.99</v>
      </c>
    </row>
    <row r="2348" spans="1:8" ht="20.25" x14ac:dyDescent="0.3">
      <c r="A2348" s="35">
        <v>1000056869</v>
      </c>
      <c r="B2348" s="36">
        <v>3497</v>
      </c>
      <c r="C2348" s="36" t="s">
        <v>2236</v>
      </c>
      <c r="D2348" s="37">
        <v>44722</v>
      </c>
      <c r="E2348" s="36">
        <v>239301</v>
      </c>
      <c r="F2348" s="38" t="s">
        <v>2222</v>
      </c>
      <c r="G2348" s="39" t="s">
        <v>632</v>
      </c>
      <c r="H2348" s="41">
        <v>162840</v>
      </c>
    </row>
    <row r="2349" spans="1:8" ht="20.25" x14ac:dyDescent="0.3">
      <c r="A2349" s="35">
        <v>1000055355</v>
      </c>
      <c r="B2349" s="36">
        <v>3135</v>
      </c>
      <c r="C2349" s="36" t="s">
        <v>2155</v>
      </c>
      <c r="D2349" s="37">
        <v>44883</v>
      </c>
      <c r="E2349" s="36">
        <v>239301</v>
      </c>
      <c r="F2349" s="38" t="s">
        <v>2222</v>
      </c>
      <c r="G2349" s="39" t="s">
        <v>632</v>
      </c>
      <c r="H2349" s="41">
        <v>109622</v>
      </c>
    </row>
    <row r="2350" spans="1:8" s="5" customFormat="1" ht="20.25" x14ac:dyDescent="0.3">
      <c r="A2350" s="35">
        <v>1000056908</v>
      </c>
      <c r="B2350" s="36">
        <v>3501</v>
      </c>
      <c r="C2350" s="36" t="s">
        <v>2237</v>
      </c>
      <c r="D2350" s="37">
        <v>44729</v>
      </c>
      <c r="E2350" s="36">
        <v>234101</v>
      </c>
      <c r="F2350" s="38" t="s">
        <v>2222</v>
      </c>
      <c r="G2350" s="39" t="s">
        <v>632</v>
      </c>
      <c r="H2350" s="41">
        <v>97490.1</v>
      </c>
    </row>
    <row r="2351" spans="1:8" ht="20.25" x14ac:dyDescent="0.3">
      <c r="A2351" s="35">
        <v>1000056899</v>
      </c>
      <c r="B2351" s="36">
        <v>3500</v>
      </c>
      <c r="C2351" s="36" t="s">
        <v>2238</v>
      </c>
      <c r="D2351" s="37">
        <v>44727</v>
      </c>
      <c r="E2351" s="36">
        <v>239301</v>
      </c>
      <c r="F2351" s="38" t="s">
        <v>2222</v>
      </c>
      <c r="G2351" s="39" t="s">
        <v>632</v>
      </c>
      <c r="H2351" s="41">
        <v>15676.89</v>
      </c>
    </row>
    <row r="2352" spans="1:8" ht="20.25" x14ac:dyDescent="0.3">
      <c r="A2352" s="35"/>
      <c r="B2352" s="36"/>
      <c r="C2352" s="36"/>
      <c r="D2352" s="37"/>
      <c r="E2352" s="36"/>
      <c r="F2352" s="38"/>
      <c r="G2352" s="96" t="s">
        <v>916</v>
      </c>
      <c r="H2352" s="97">
        <f>SUM(H2344:H2351)</f>
        <v>852472.85</v>
      </c>
    </row>
    <row r="2353" spans="1:8" ht="20.25" x14ac:dyDescent="0.3">
      <c r="A2353" s="35">
        <v>1000056959</v>
      </c>
      <c r="B2353" s="36">
        <v>3509</v>
      </c>
      <c r="C2353" s="36" t="s">
        <v>2239</v>
      </c>
      <c r="D2353" s="37">
        <v>44736</v>
      </c>
      <c r="E2353" s="36">
        <v>239301</v>
      </c>
      <c r="F2353" s="38" t="s">
        <v>2222</v>
      </c>
      <c r="G2353" s="39" t="s">
        <v>632</v>
      </c>
      <c r="H2353" s="41">
        <v>116684.44</v>
      </c>
    </row>
    <row r="2354" spans="1:8" s="5" customFormat="1" ht="20.25" x14ac:dyDescent="0.3">
      <c r="A2354" s="35">
        <v>1000057060</v>
      </c>
      <c r="B2354" s="36">
        <v>3541</v>
      </c>
      <c r="C2354" s="36" t="s">
        <v>2240</v>
      </c>
      <c r="D2354" s="37">
        <v>44754</v>
      </c>
      <c r="E2354" s="36">
        <v>239301</v>
      </c>
      <c r="F2354" s="38" t="s">
        <v>2222</v>
      </c>
      <c r="G2354" s="39" t="s">
        <v>632</v>
      </c>
      <c r="H2354" s="41">
        <v>41219.379999999997</v>
      </c>
    </row>
    <row r="2355" spans="1:8" s="5" customFormat="1" ht="20.25" x14ac:dyDescent="0.3">
      <c r="A2355" s="35"/>
      <c r="B2355" s="36"/>
      <c r="C2355" s="36"/>
      <c r="D2355" s="37"/>
      <c r="E2355" s="36"/>
      <c r="F2355" s="38"/>
      <c r="G2355" s="96" t="s">
        <v>860</v>
      </c>
      <c r="H2355" s="97">
        <f>SUM(H2353:H2354)</f>
        <v>157903.82</v>
      </c>
    </row>
    <row r="2356" spans="1:8" s="5" customFormat="1" ht="20.25" x14ac:dyDescent="0.3">
      <c r="A2356" s="35">
        <v>1000057191</v>
      </c>
      <c r="B2356" s="36">
        <v>3560</v>
      </c>
      <c r="C2356" s="36" t="s">
        <v>2241</v>
      </c>
      <c r="D2356" s="37">
        <v>44771</v>
      </c>
      <c r="E2356" s="36">
        <v>239301</v>
      </c>
      <c r="F2356" s="38" t="s">
        <v>2222</v>
      </c>
      <c r="G2356" s="39" t="s">
        <v>632</v>
      </c>
      <c r="H2356" s="41">
        <v>11505</v>
      </c>
    </row>
    <row r="2357" spans="1:8" s="5" customFormat="1" ht="20.25" x14ac:dyDescent="0.3">
      <c r="A2357" s="35"/>
      <c r="B2357" s="36"/>
      <c r="C2357" s="36"/>
      <c r="D2357" s="37"/>
      <c r="E2357" s="36"/>
      <c r="F2357" s="38"/>
      <c r="G2357" s="96" t="s">
        <v>872</v>
      </c>
      <c r="H2357" s="97">
        <f>SUM(H2356)</f>
        <v>11505</v>
      </c>
    </row>
    <row r="2358" spans="1:8" s="5" customFormat="1" ht="20.25" x14ac:dyDescent="0.3">
      <c r="A2358" s="35">
        <v>1000057534</v>
      </c>
      <c r="B2358" s="36">
        <v>3642</v>
      </c>
      <c r="C2358" s="36" t="s">
        <v>2242</v>
      </c>
      <c r="D2358" s="37">
        <v>44820</v>
      </c>
      <c r="E2358" s="36">
        <v>239301</v>
      </c>
      <c r="F2358" s="38" t="s">
        <v>2222</v>
      </c>
      <c r="G2358" s="39" t="s">
        <v>632</v>
      </c>
      <c r="H2358" s="41">
        <v>9068.5400000000009</v>
      </c>
    </row>
    <row r="2359" spans="1:8" s="5" customFormat="1" ht="20.25" x14ac:dyDescent="0.3">
      <c r="A2359" s="35">
        <v>1000057530</v>
      </c>
      <c r="B2359" s="36">
        <v>3641</v>
      </c>
      <c r="C2359" s="36" t="s">
        <v>2243</v>
      </c>
      <c r="D2359" s="37">
        <v>44820</v>
      </c>
      <c r="E2359" s="36">
        <v>239301</v>
      </c>
      <c r="F2359" s="38" t="s">
        <v>2222</v>
      </c>
      <c r="G2359" s="39" t="s">
        <v>632</v>
      </c>
      <c r="H2359" s="41">
        <v>16107</v>
      </c>
    </row>
    <row r="2360" spans="1:8" s="5" customFormat="1" ht="20.25" x14ac:dyDescent="0.3">
      <c r="A2360" s="35"/>
      <c r="B2360" s="36"/>
      <c r="C2360" s="36"/>
      <c r="D2360" s="37"/>
      <c r="E2360" s="36"/>
      <c r="F2360" s="38"/>
      <c r="G2360" s="96" t="s">
        <v>883</v>
      </c>
      <c r="H2360" s="97">
        <f>SUM(H2358:H2359)</f>
        <v>25175.54</v>
      </c>
    </row>
    <row r="2361" spans="1:8" s="5" customFormat="1" ht="20.25" x14ac:dyDescent="0.3">
      <c r="A2361" s="35"/>
      <c r="B2361" s="36"/>
      <c r="C2361" s="36"/>
      <c r="D2361" s="37"/>
      <c r="E2361" s="36"/>
      <c r="F2361" s="38"/>
      <c r="G2361" s="47" t="s">
        <v>2244</v>
      </c>
      <c r="H2361" s="81">
        <f>SUM(H2360,H2357,H2355,H2352,H2343,H2339,H2337,H2334,H2330,H2327)</f>
        <v>2070697.5</v>
      </c>
    </row>
    <row r="2362" spans="1:8" s="5" customFormat="1" ht="20.25" x14ac:dyDescent="0.3">
      <c r="A2362" s="35">
        <v>1000044924</v>
      </c>
      <c r="B2362" s="36">
        <v>19818</v>
      </c>
      <c r="C2362" s="36" t="s">
        <v>1798</v>
      </c>
      <c r="D2362" s="37">
        <v>43248</v>
      </c>
      <c r="E2362" s="36">
        <v>234101</v>
      </c>
      <c r="F2362" s="38">
        <v>122013121</v>
      </c>
      <c r="G2362" s="39" t="s">
        <v>639</v>
      </c>
      <c r="H2362" s="41">
        <v>6970</v>
      </c>
    </row>
    <row r="2363" spans="1:8" s="5" customFormat="1" ht="20.25" x14ac:dyDescent="0.3">
      <c r="A2363" s="35"/>
      <c r="B2363" s="36"/>
      <c r="C2363" s="36"/>
      <c r="D2363" s="37"/>
      <c r="E2363" s="36"/>
      <c r="F2363" s="38"/>
      <c r="G2363" s="96" t="s">
        <v>893</v>
      </c>
      <c r="H2363" s="97">
        <f>SUM(H2362)</f>
        <v>6970</v>
      </c>
    </row>
    <row r="2364" spans="1:8" s="5" customFormat="1" ht="20.25" x14ac:dyDescent="0.3">
      <c r="A2364" s="35">
        <v>1000045212</v>
      </c>
      <c r="B2364" s="36">
        <v>19901</v>
      </c>
      <c r="C2364" s="36" t="s">
        <v>891</v>
      </c>
      <c r="D2364" s="37">
        <v>43276</v>
      </c>
      <c r="E2364" s="36">
        <v>234101</v>
      </c>
      <c r="F2364" s="38">
        <v>122013121</v>
      </c>
      <c r="G2364" s="39" t="s">
        <v>639</v>
      </c>
      <c r="H2364" s="41">
        <v>26700</v>
      </c>
    </row>
    <row r="2365" spans="1:8" s="5" customFormat="1" ht="20.25" x14ac:dyDescent="0.3">
      <c r="A2365" s="35">
        <v>1000045217</v>
      </c>
      <c r="B2365" s="36">
        <v>19916</v>
      </c>
      <c r="C2365" s="36" t="s">
        <v>892</v>
      </c>
      <c r="D2365" s="37">
        <v>43278</v>
      </c>
      <c r="E2365" s="36">
        <v>234101</v>
      </c>
      <c r="F2365" s="38">
        <v>122013121</v>
      </c>
      <c r="G2365" s="39" t="s">
        <v>639</v>
      </c>
      <c r="H2365" s="41">
        <v>25858</v>
      </c>
    </row>
    <row r="2366" spans="1:8" s="5" customFormat="1" ht="20.25" x14ac:dyDescent="0.3">
      <c r="A2366" s="35"/>
      <c r="B2366" s="36"/>
      <c r="C2366" s="36"/>
      <c r="D2366" s="37"/>
      <c r="E2366" s="36"/>
      <c r="F2366" s="38"/>
      <c r="G2366" s="96" t="s">
        <v>895</v>
      </c>
      <c r="H2366" s="97">
        <f>SUM(H2364:H2365)</f>
        <v>52558</v>
      </c>
    </row>
    <row r="2367" spans="1:8" s="5" customFormat="1" ht="20.25" x14ac:dyDescent="0.3">
      <c r="A2367" s="35">
        <v>1000045309</v>
      </c>
      <c r="B2367" s="36">
        <v>19940</v>
      </c>
      <c r="C2367" s="36" t="s">
        <v>1334</v>
      </c>
      <c r="D2367" s="37">
        <v>43286</v>
      </c>
      <c r="E2367" s="36">
        <v>234101</v>
      </c>
      <c r="F2367" s="38">
        <v>122013121</v>
      </c>
      <c r="G2367" s="39" t="s">
        <v>639</v>
      </c>
      <c r="H2367" s="41">
        <v>13700</v>
      </c>
    </row>
    <row r="2368" spans="1:8" s="5" customFormat="1" ht="20.25" x14ac:dyDescent="0.3">
      <c r="A2368" s="35"/>
      <c r="B2368" s="36"/>
      <c r="C2368" s="36"/>
      <c r="D2368" s="37"/>
      <c r="E2368" s="36"/>
      <c r="F2368" s="38"/>
      <c r="G2368" s="96" t="s">
        <v>898</v>
      </c>
      <c r="H2368" s="97">
        <f>SUM(H2367:H2367)</f>
        <v>13700</v>
      </c>
    </row>
    <row r="2369" spans="1:8" s="5" customFormat="1" ht="20.25" x14ac:dyDescent="0.3">
      <c r="A2369" s="35">
        <v>1000045759</v>
      </c>
      <c r="B2369" s="36">
        <v>20025</v>
      </c>
      <c r="C2369" s="36" t="s">
        <v>894</v>
      </c>
      <c r="D2369" s="37">
        <v>43315</v>
      </c>
      <c r="E2369" s="36">
        <v>234101</v>
      </c>
      <c r="F2369" s="38">
        <v>122013121</v>
      </c>
      <c r="G2369" s="39" t="s">
        <v>639</v>
      </c>
      <c r="H2369" s="41">
        <v>13100</v>
      </c>
    </row>
    <row r="2370" spans="1:8" s="5" customFormat="1" ht="20.25" x14ac:dyDescent="0.3">
      <c r="A2370" s="35">
        <v>1000045627</v>
      </c>
      <c r="B2370" s="36">
        <v>20037</v>
      </c>
      <c r="C2370" s="36" t="s">
        <v>1130</v>
      </c>
      <c r="D2370" s="37">
        <v>43318</v>
      </c>
      <c r="E2370" s="36">
        <v>234101</v>
      </c>
      <c r="F2370" s="38">
        <v>122013121</v>
      </c>
      <c r="G2370" s="39" t="s">
        <v>639</v>
      </c>
      <c r="H2370" s="41">
        <v>2400</v>
      </c>
    </row>
    <row r="2371" spans="1:8" s="5" customFormat="1" ht="20.25" x14ac:dyDescent="0.3">
      <c r="A2371" s="35">
        <v>1000045639</v>
      </c>
      <c r="B2371" s="36">
        <v>20028</v>
      </c>
      <c r="C2371" s="36" t="s">
        <v>1331</v>
      </c>
      <c r="D2371" s="37">
        <v>43318</v>
      </c>
      <c r="E2371" s="36">
        <v>234101</v>
      </c>
      <c r="F2371" s="38">
        <v>122013121</v>
      </c>
      <c r="G2371" s="39" t="s">
        <v>639</v>
      </c>
      <c r="H2371" s="41">
        <v>2600</v>
      </c>
    </row>
    <row r="2372" spans="1:8" s="5" customFormat="1" ht="20.25" x14ac:dyDescent="0.3">
      <c r="A2372" s="35">
        <v>1000045752</v>
      </c>
      <c r="B2372" s="36">
        <v>20068</v>
      </c>
      <c r="C2372" s="36" t="s">
        <v>1123</v>
      </c>
      <c r="D2372" s="37">
        <v>43333</v>
      </c>
      <c r="E2372" s="36">
        <v>234101</v>
      </c>
      <c r="F2372" s="38">
        <v>122013121</v>
      </c>
      <c r="G2372" s="39" t="s">
        <v>639</v>
      </c>
      <c r="H2372" s="41">
        <v>3900</v>
      </c>
    </row>
    <row r="2373" spans="1:8" ht="20.25" x14ac:dyDescent="0.3">
      <c r="A2373" s="35"/>
      <c r="B2373" s="36"/>
      <c r="C2373" s="36"/>
      <c r="D2373" s="37"/>
      <c r="E2373" s="36"/>
      <c r="F2373" s="38"/>
      <c r="G2373" s="96" t="s">
        <v>902</v>
      </c>
      <c r="H2373" s="97">
        <f>SUM(H2369:H2372)</f>
        <v>22000</v>
      </c>
    </row>
    <row r="2374" spans="1:8" s="5" customFormat="1" ht="20.25" x14ac:dyDescent="0.3">
      <c r="A2374" s="35">
        <v>1000046141</v>
      </c>
      <c r="B2374" s="36">
        <v>20163</v>
      </c>
      <c r="C2374" s="36" t="s">
        <v>2245</v>
      </c>
      <c r="D2374" s="37">
        <v>43369</v>
      </c>
      <c r="E2374" s="36">
        <v>234101</v>
      </c>
      <c r="F2374" s="38">
        <v>122013121</v>
      </c>
      <c r="G2374" s="39" t="s">
        <v>639</v>
      </c>
      <c r="H2374" s="41">
        <v>6500</v>
      </c>
    </row>
    <row r="2375" spans="1:8" s="5" customFormat="1" ht="20.25" x14ac:dyDescent="0.3">
      <c r="A2375" s="35">
        <v>1000047005</v>
      </c>
      <c r="B2375" s="36">
        <v>20391</v>
      </c>
      <c r="C2375" s="36" t="s">
        <v>2246</v>
      </c>
      <c r="D2375" s="37">
        <v>43460</v>
      </c>
      <c r="E2375" s="36">
        <v>234101</v>
      </c>
      <c r="F2375" s="38">
        <v>122013121</v>
      </c>
      <c r="G2375" s="39" t="s">
        <v>639</v>
      </c>
      <c r="H2375" s="41">
        <v>13000</v>
      </c>
    </row>
    <row r="2376" spans="1:8" s="5" customFormat="1" ht="20.25" x14ac:dyDescent="0.3">
      <c r="A2376" s="35"/>
      <c r="B2376" s="36"/>
      <c r="C2376" s="36"/>
      <c r="D2376" s="37"/>
      <c r="E2376" s="36"/>
      <c r="F2376" s="38"/>
      <c r="G2376" s="96" t="s">
        <v>1948</v>
      </c>
      <c r="H2376" s="97">
        <f>SUM(H2374:H2375)</f>
        <v>19500</v>
      </c>
    </row>
    <row r="2377" spans="1:8" s="5" customFormat="1" ht="20.25" x14ac:dyDescent="0.3">
      <c r="A2377" s="35"/>
      <c r="B2377" s="36"/>
      <c r="C2377" s="36"/>
      <c r="D2377" s="37"/>
      <c r="E2377" s="36"/>
      <c r="F2377" s="38"/>
      <c r="G2377" s="47" t="s">
        <v>2247</v>
      </c>
      <c r="H2377" s="81">
        <f>SUM(H2363+H2366+H2368+H2373+H2376)</f>
        <v>114728</v>
      </c>
    </row>
    <row r="2378" spans="1:8" s="5" customFormat="1" ht="20.25" x14ac:dyDescent="0.3">
      <c r="A2378" s="56" t="s">
        <v>44</v>
      </c>
      <c r="B2378" s="46">
        <v>135</v>
      </c>
      <c r="C2378" s="46" t="s">
        <v>1182</v>
      </c>
      <c r="D2378" s="57">
        <v>43713</v>
      </c>
      <c r="E2378" s="46">
        <v>237201</v>
      </c>
      <c r="F2378" s="58">
        <v>130989508</v>
      </c>
      <c r="G2378" s="39" t="s">
        <v>644</v>
      </c>
      <c r="H2378" s="55">
        <v>7670</v>
      </c>
    </row>
    <row r="2379" spans="1:8" s="5" customFormat="1" ht="20.25" x14ac:dyDescent="0.3">
      <c r="A2379" s="56" t="s">
        <v>44</v>
      </c>
      <c r="B2379" s="46">
        <v>137</v>
      </c>
      <c r="C2379" s="46" t="s">
        <v>989</v>
      </c>
      <c r="D2379" s="57">
        <v>43714</v>
      </c>
      <c r="E2379" s="46">
        <v>237201</v>
      </c>
      <c r="F2379" s="58">
        <v>130989508</v>
      </c>
      <c r="G2379" s="39" t="s">
        <v>644</v>
      </c>
      <c r="H2379" s="55">
        <v>19588</v>
      </c>
    </row>
    <row r="2380" spans="1:8" s="5" customFormat="1" ht="20.25" x14ac:dyDescent="0.3">
      <c r="A2380" s="56"/>
      <c r="B2380" s="46"/>
      <c r="C2380" s="46"/>
      <c r="D2380" s="57"/>
      <c r="E2380" s="46"/>
      <c r="F2380" s="58"/>
      <c r="G2380" s="96" t="s">
        <v>2248</v>
      </c>
      <c r="H2380" s="97">
        <f>SUM(H2378:H2379)</f>
        <v>27258</v>
      </c>
    </row>
    <row r="2381" spans="1:8" s="5" customFormat="1" ht="20.25" x14ac:dyDescent="0.3">
      <c r="A2381" s="56">
        <v>1000050375</v>
      </c>
      <c r="B2381" s="46">
        <v>178</v>
      </c>
      <c r="C2381" s="46" t="s">
        <v>1087</v>
      </c>
      <c r="D2381" s="57">
        <v>43832</v>
      </c>
      <c r="E2381" s="46">
        <v>233201</v>
      </c>
      <c r="F2381" s="58">
        <v>130989508</v>
      </c>
      <c r="G2381" s="39" t="s">
        <v>644</v>
      </c>
      <c r="H2381" s="55">
        <v>81420</v>
      </c>
    </row>
    <row r="2382" spans="1:8" s="5" customFormat="1" ht="20.25" x14ac:dyDescent="0.3">
      <c r="A2382" s="56">
        <v>1000050428</v>
      </c>
      <c r="B2382" s="46">
        <v>181</v>
      </c>
      <c r="C2382" s="46" t="s">
        <v>1090</v>
      </c>
      <c r="D2382" s="57">
        <v>43843</v>
      </c>
      <c r="E2382" s="46">
        <v>234101</v>
      </c>
      <c r="F2382" s="58">
        <v>130989508</v>
      </c>
      <c r="G2382" s="39" t="s">
        <v>644</v>
      </c>
      <c r="H2382" s="55">
        <v>11682</v>
      </c>
    </row>
    <row r="2383" spans="1:8" s="5" customFormat="1" ht="20.25" x14ac:dyDescent="0.3">
      <c r="A2383" s="56">
        <v>1000050450</v>
      </c>
      <c r="B2383" s="46">
        <v>180</v>
      </c>
      <c r="C2383" s="46" t="s">
        <v>1089</v>
      </c>
      <c r="D2383" s="57">
        <v>43844</v>
      </c>
      <c r="E2383" s="46">
        <v>235501</v>
      </c>
      <c r="F2383" s="58">
        <v>130989508</v>
      </c>
      <c r="G2383" s="39" t="s">
        <v>644</v>
      </c>
      <c r="H2383" s="55">
        <v>39471</v>
      </c>
    </row>
    <row r="2384" spans="1:8" s="5" customFormat="1" ht="20.25" x14ac:dyDescent="0.3">
      <c r="A2384" s="56">
        <v>1000050454</v>
      </c>
      <c r="B2384" s="46">
        <v>186</v>
      </c>
      <c r="C2384" s="46" t="s">
        <v>1093</v>
      </c>
      <c r="D2384" s="57">
        <v>43844</v>
      </c>
      <c r="E2384" s="46">
        <v>236303</v>
      </c>
      <c r="F2384" s="58">
        <v>130989508</v>
      </c>
      <c r="G2384" s="39" t="s">
        <v>644</v>
      </c>
      <c r="H2384" s="55">
        <v>100300</v>
      </c>
    </row>
    <row r="2385" spans="1:8" s="5" customFormat="1" ht="20.25" x14ac:dyDescent="0.3">
      <c r="A2385" s="56">
        <v>1000050455</v>
      </c>
      <c r="B2385" s="46">
        <v>185</v>
      </c>
      <c r="C2385" s="46" t="s">
        <v>1092</v>
      </c>
      <c r="D2385" s="57">
        <v>43844</v>
      </c>
      <c r="E2385" s="46">
        <v>235501</v>
      </c>
      <c r="F2385" s="58">
        <v>130989508</v>
      </c>
      <c r="G2385" s="39" t="s">
        <v>644</v>
      </c>
      <c r="H2385" s="55">
        <v>82010</v>
      </c>
    </row>
    <row r="2386" spans="1:8" s="5" customFormat="1" ht="20.25" x14ac:dyDescent="0.3">
      <c r="A2386" s="56"/>
      <c r="B2386" s="46"/>
      <c r="C2386" s="46"/>
      <c r="D2386" s="57"/>
      <c r="E2386" s="46"/>
      <c r="F2386" s="58"/>
      <c r="G2386" s="96" t="s">
        <v>1192</v>
      </c>
      <c r="H2386" s="97">
        <f>SUM(H2381:H2385)</f>
        <v>314883</v>
      </c>
    </row>
    <row r="2387" spans="1:8" s="5" customFormat="1" ht="20.25" x14ac:dyDescent="0.3">
      <c r="A2387" s="56">
        <v>1000050617</v>
      </c>
      <c r="B2387" s="46">
        <v>191</v>
      </c>
      <c r="C2387" s="46" t="s">
        <v>1644</v>
      </c>
      <c r="D2387" s="57">
        <v>43864</v>
      </c>
      <c r="E2387" s="46">
        <v>222101</v>
      </c>
      <c r="F2387" s="58">
        <v>130989508</v>
      </c>
      <c r="G2387" s="39" t="s">
        <v>644</v>
      </c>
      <c r="H2387" s="55">
        <v>14071.5</v>
      </c>
    </row>
    <row r="2388" spans="1:8" s="5" customFormat="1" ht="20.25" x14ac:dyDescent="0.3">
      <c r="A2388" s="56">
        <v>1000050618</v>
      </c>
      <c r="B2388" s="46">
        <v>192</v>
      </c>
      <c r="C2388" s="46" t="s">
        <v>1096</v>
      </c>
      <c r="D2388" s="57">
        <v>43864</v>
      </c>
      <c r="E2388" s="46">
        <v>233201</v>
      </c>
      <c r="F2388" s="58">
        <v>130989508</v>
      </c>
      <c r="G2388" s="39" t="s">
        <v>644</v>
      </c>
      <c r="H2388" s="55">
        <v>81420</v>
      </c>
    </row>
    <row r="2389" spans="1:8" s="5" customFormat="1" ht="20.25" x14ac:dyDescent="0.3">
      <c r="A2389" s="56">
        <v>1000050619</v>
      </c>
      <c r="B2389" s="46">
        <v>193</v>
      </c>
      <c r="C2389" s="46" t="s">
        <v>1098</v>
      </c>
      <c r="D2389" s="57">
        <v>43864</v>
      </c>
      <c r="E2389" s="46">
        <v>235501</v>
      </c>
      <c r="F2389" s="58">
        <v>130989508</v>
      </c>
      <c r="G2389" s="39" t="s">
        <v>644</v>
      </c>
      <c r="H2389" s="55">
        <v>130980</v>
      </c>
    </row>
    <row r="2390" spans="1:8" s="5" customFormat="1" ht="20.25" x14ac:dyDescent="0.3">
      <c r="A2390" s="56" t="s">
        <v>44</v>
      </c>
      <c r="B2390" s="46">
        <v>194</v>
      </c>
      <c r="C2390" s="46" t="s">
        <v>1097</v>
      </c>
      <c r="D2390" s="57">
        <v>43867</v>
      </c>
      <c r="E2390" s="46">
        <v>237301</v>
      </c>
      <c r="F2390" s="58">
        <v>130989508</v>
      </c>
      <c r="G2390" s="39" t="s">
        <v>644</v>
      </c>
      <c r="H2390" s="55">
        <v>16225</v>
      </c>
    </row>
    <row r="2391" spans="1:8" s="5" customFormat="1" ht="20.25" x14ac:dyDescent="0.3">
      <c r="A2391" s="56" t="s">
        <v>44</v>
      </c>
      <c r="B2391" s="46">
        <v>195</v>
      </c>
      <c r="C2391" s="46" t="s">
        <v>1099</v>
      </c>
      <c r="D2391" s="57">
        <v>43874</v>
      </c>
      <c r="E2391" s="46">
        <v>237301</v>
      </c>
      <c r="F2391" s="58">
        <v>130989508</v>
      </c>
      <c r="G2391" s="39" t="s">
        <v>644</v>
      </c>
      <c r="H2391" s="55">
        <v>27730</v>
      </c>
    </row>
    <row r="2392" spans="1:8" s="5" customFormat="1" ht="20.25" x14ac:dyDescent="0.3">
      <c r="A2392" s="56">
        <v>1000050689</v>
      </c>
      <c r="B2392" s="46">
        <v>198</v>
      </c>
      <c r="C2392" s="46" t="s">
        <v>1101</v>
      </c>
      <c r="D2392" s="57">
        <v>43874</v>
      </c>
      <c r="E2392" s="46">
        <v>236304</v>
      </c>
      <c r="F2392" s="58">
        <v>130989508</v>
      </c>
      <c r="G2392" s="39" t="s">
        <v>644</v>
      </c>
      <c r="H2392" s="55">
        <v>7670</v>
      </c>
    </row>
    <row r="2393" spans="1:8" s="5" customFormat="1" ht="20.25" x14ac:dyDescent="0.3">
      <c r="A2393" s="56">
        <v>1000050697</v>
      </c>
      <c r="B2393" s="46">
        <v>197</v>
      </c>
      <c r="C2393" s="46" t="s">
        <v>1102</v>
      </c>
      <c r="D2393" s="57">
        <v>43875</v>
      </c>
      <c r="E2393" s="46">
        <v>235501</v>
      </c>
      <c r="F2393" s="58">
        <v>130989508</v>
      </c>
      <c r="G2393" s="39" t="s">
        <v>644</v>
      </c>
      <c r="H2393" s="55">
        <v>24662</v>
      </c>
    </row>
    <row r="2394" spans="1:8" s="5" customFormat="1" ht="20.25" x14ac:dyDescent="0.3">
      <c r="A2394" s="56">
        <v>1000050742</v>
      </c>
      <c r="B2394" s="46">
        <v>199</v>
      </c>
      <c r="C2394" s="46" t="s">
        <v>1103</v>
      </c>
      <c r="D2394" s="57">
        <v>43879</v>
      </c>
      <c r="E2394" s="46">
        <v>239101</v>
      </c>
      <c r="F2394" s="58">
        <v>130989508</v>
      </c>
      <c r="G2394" s="39" t="s">
        <v>644</v>
      </c>
      <c r="H2394" s="55">
        <v>22656</v>
      </c>
    </row>
    <row r="2395" spans="1:8" s="5" customFormat="1" ht="20.25" x14ac:dyDescent="0.3">
      <c r="A2395" s="56">
        <v>1000050801</v>
      </c>
      <c r="B2395" s="46">
        <v>220</v>
      </c>
      <c r="C2395" s="46" t="s">
        <v>1115</v>
      </c>
      <c r="D2395" s="57">
        <v>43887</v>
      </c>
      <c r="E2395" s="46">
        <v>239101</v>
      </c>
      <c r="F2395" s="58">
        <v>130989508</v>
      </c>
      <c r="G2395" s="39" t="s">
        <v>644</v>
      </c>
      <c r="H2395" s="55">
        <v>9440</v>
      </c>
    </row>
    <row r="2396" spans="1:8" s="5" customFormat="1" ht="20.25" x14ac:dyDescent="0.3">
      <c r="A2396" s="56"/>
      <c r="B2396" s="46"/>
      <c r="C2396" s="46"/>
      <c r="D2396" s="57"/>
      <c r="E2396" s="46"/>
      <c r="F2396" s="58"/>
      <c r="G2396" s="96" t="s">
        <v>1021</v>
      </c>
      <c r="H2396" s="97">
        <f>SUM(H2387:H2395)</f>
        <v>334854.5</v>
      </c>
    </row>
    <row r="2397" spans="1:8" s="5" customFormat="1" ht="20.25" x14ac:dyDescent="0.3">
      <c r="A2397" s="56">
        <v>1000050797</v>
      </c>
      <c r="B2397" s="46">
        <v>217</v>
      </c>
      <c r="C2397" s="46" t="s">
        <v>1134</v>
      </c>
      <c r="D2397" s="57">
        <v>43899</v>
      </c>
      <c r="E2397" s="46">
        <v>235501</v>
      </c>
      <c r="F2397" s="58">
        <v>130989508</v>
      </c>
      <c r="G2397" s="39" t="s">
        <v>644</v>
      </c>
      <c r="H2397" s="55">
        <v>30326</v>
      </c>
    </row>
    <row r="2398" spans="1:8" s="5" customFormat="1" ht="20.25" x14ac:dyDescent="0.3">
      <c r="A2398" s="56" t="s">
        <v>44</v>
      </c>
      <c r="B2398" s="46">
        <v>210</v>
      </c>
      <c r="C2398" s="46" t="s">
        <v>1111</v>
      </c>
      <c r="D2398" s="57">
        <v>43899</v>
      </c>
      <c r="E2398" s="46">
        <v>235501</v>
      </c>
      <c r="F2398" s="58">
        <v>130989508</v>
      </c>
      <c r="G2398" s="39" t="s">
        <v>644</v>
      </c>
      <c r="H2398" s="55">
        <v>41300</v>
      </c>
    </row>
    <row r="2399" spans="1:8" s="5" customFormat="1" ht="20.25" x14ac:dyDescent="0.3">
      <c r="A2399" s="56">
        <v>1000050852</v>
      </c>
      <c r="B2399" s="46">
        <v>213</v>
      </c>
      <c r="C2399" s="46" t="s">
        <v>1113</v>
      </c>
      <c r="D2399" s="57">
        <v>43893</v>
      </c>
      <c r="E2399" s="46">
        <v>239101</v>
      </c>
      <c r="F2399" s="58">
        <v>130989508</v>
      </c>
      <c r="G2399" s="39" t="s">
        <v>644</v>
      </c>
      <c r="H2399" s="55">
        <v>3540</v>
      </c>
    </row>
    <row r="2400" spans="1:8" s="5" customFormat="1" ht="20.25" x14ac:dyDescent="0.3">
      <c r="A2400" s="56">
        <v>1000050841</v>
      </c>
      <c r="B2400" s="46">
        <v>206</v>
      </c>
      <c r="C2400" s="46" t="s">
        <v>1009</v>
      </c>
      <c r="D2400" s="57">
        <v>43892</v>
      </c>
      <c r="E2400" s="46">
        <v>235501</v>
      </c>
      <c r="F2400" s="58">
        <v>130989508</v>
      </c>
      <c r="G2400" s="39" t="s">
        <v>644</v>
      </c>
      <c r="H2400" s="55">
        <v>158946</v>
      </c>
    </row>
    <row r="2401" spans="1:8" s="5" customFormat="1" ht="20.25" x14ac:dyDescent="0.3">
      <c r="A2401" s="56">
        <v>1000050850</v>
      </c>
      <c r="B2401" s="46">
        <v>200</v>
      </c>
      <c r="C2401" s="46" t="s">
        <v>1104</v>
      </c>
      <c r="D2401" s="57">
        <v>43892</v>
      </c>
      <c r="E2401" s="46">
        <v>236304</v>
      </c>
      <c r="F2401" s="58">
        <v>130989508</v>
      </c>
      <c r="G2401" s="39" t="s">
        <v>644</v>
      </c>
      <c r="H2401" s="55">
        <v>11800</v>
      </c>
    </row>
    <row r="2402" spans="1:8" s="5" customFormat="1" ht="20.25" x14ac:dyDescent="0.3">
      <c r="A2402" s="56">
        <v>1000050921</v>
      </c>
      <c r="B2402" s="46">
        <v>216</v>
      </c>
      <c r="C2402" s="46" t="s">
        <v>1617</v>
      </c>
      <c r="D2402" s="57">
        <v>43901</v>
      </c>
      <c r="E2402" s="46">
        <v>236304</v>
      </c>
      <c r="F2402" s="58">
        <v>130989508</v>
      </c>
      <c r="G2402" s="39" t="s">
        <v>644</v>
      </c>
      <c r="H2402" s="55">
        <v>2950</v>
      </c>
    </row>
    <row r="2403" spans="1:8" s="5" customFormat="1" ht="20.25" x14ac:dyDescent="0.3">
      <c r="A2403" s="56">
        <v>1000050956</v>
      </c>
      <c r="B2403" s="46">
        <v>218</v>
      </c>
      <c r="C2403" s="46" t="s">
        <v>1117</v>
      </c>
      <c r="D2403" s="57">
        <v>43906</v>
      </c>
      <c r="E2403" s="46">
        <v>235501</v>
      </c>
      <c r="F2403" s="58">
        <v>130989508</v>
      </c>
      <c r="G2403" s="39" t="s">
        <v>644</v>
      </c>
      <c r="H2403" s="55">
        <v>56640</v>
      </c>
    </row>
    <row r="2404" spans="1:8" s="5" customFormat="1" ht="20.25" x14ac:dyDescent="0.3">
      <c r="A2404" s="56"/>
      <c r="B2404" s="46"/>
      <c r="C2404" s="46"/>
      <c r="D2404" s="57"/>
      <c r="E2404" s="46"/>
      <c r="F2404" s="58"/>
      <c r="G2404" s="96" t="s">
        <v>1023</v>
      </c>
      <c r="H2404" s="97">
        <f>SUM(H2397:H2403)</f>
        <v>305502</v>
      </c>
    </row>
    <row r="2405" spans="1:8" s="5" customFormat="1" ht="20.25" x14ac:dyDescent="0.3">
      <c r="A2405" s="56">
        <v>1000051061</v>
      </c>
      <c r="B2405" s="46">
        <v>221</v>
      </c>
      <c r="C2405" s="46" t="s">
        <v>1116</v>
      </c>
      <c r="D2405" s="57">
        <v>43923</v>
      </c>
      <c r="E2405" s="46">
        <v>235501</v>
      </c>
      <c r="F2405" s="58">
        <v>130989508</v>
      </c>
      <c r="G2405" s="39" t="s">
        <v>644</v>
      </c>
      <c r="H2405" s="55">
        <v>54870</v>
      </c>
    </row>
    <row r="2406" spans="1:8" s="5" customFormat="1" ht="20.25" x14ac:dyDescent="0.3">
      <c r="A2406" s="56">
        <v>1000051068</v>
      </c>
      <c r="B2406" s="46">
        <v>223</v>
      </c>
      <c r="C2406" s="46" t="s">
        <v>2020</v>
      </c>
      <c r="D2406" s="57">
        <v>43924</v>
      </c>
      <c r="E2406" s="46">
        <v>235501</v>
      </c>
      <c r="F2406" s="58">
        <v>130989508</v>
      </c>
      <c r="G2406" s="39" t="s">
        <v>644</v>
      </c>
      <c r="H2406" s="55">
        <v>194239.8</v>
      </c>
    </row>
    <row r="2407" spans="1:8" s="5" customFormat="1" ht="20.25" x14ac:dyDescent="0.3">
      <c r="A2407" s="56">
        <v>1000051069</v>
      </c>
      <c r="B2407" s="46">
        <v>222</v>
      </c>
      <c r="C2407" s="46" t="s">
        <v>1119</v>
      </c>
      <c r="D2407" s="57">
        <v>43924</v>
      </c>
      <c r="E2407" s="46">
        <v>235501</v>
      </c>
      <c r="F2407" s="58">
        <v>130989508</v>
      </c>
      <c r="G2407" s="39" t="s">
        <v>644</v>
      </c>
      <c r="H2407" s="55">
        <v>29618</v>
      </c>
    </row>
    <row r="2408" spans="1:8" s="5" customFormat="1" ht="20.25" x14ac:dyDescent="0.3">
      <c r="A2408" s="56">
        <v>1000051106</v>
      </c>
      <c r="B2408" s="46">
        <v>227</v>
      </c>
      <c r="C2408" s="46" t="s">
        <v>2249</v>
      </c>
      <c r="D2408" s="57">
        <v>43929</v>
      </c>
      <c r="E2408" s="46">
        <v>235501</v>
      </c>
      <c r="F2408" s="58">
        <v>130989508</v>
      </c>
      <c r="G2408" s="39" t="s">
        <v>644</v>
      </c>
      <c r="H2408" s="55">
        <v>14160</v>
      </c>
    </row>
    <row r="2409" spans="1:8" s="5" customFormat="1" ht="20.25" x14ac:dyDescent="0.3">
      <c r="A2409" s="56">
        <v>1000051133</v>
      </c>
      <c r="B2409" s="46">
        <v>229</v>
      </c>
      <c r="C2409" s="46" t="s">
        <v>2055</v>
      </c>
      <c r="D2409" s="57">
        <v>43935</v>
      </c>
      <c r="E2409" s="46">
        <v>235501</v>
      </c>
      <c r="F2409" s="58">
        <v>130989508</v>
      </c>
      <c r="G2409" s="39" t="s">
        <v>644</v>
      </c>
      <c r="H2409" s="55">
        <v>70800</v>
      </c>
    </row>
    <row r="2410" spans="1:8" s="5" customFormat="1" ht="20.25" x14ac:dyDescent="0.3">
      <c r="A2410" s="56"/>
      <c r="B2410" s="46"/>
      <c r="C2410" s="46"/>
      <c r="D2410" s="57"/>
      <c r="E2410" s="46"/>
      <c r="F2410" s="58"/>
      <c r="G2410" s="96" t="s">
        <v>1028</v>
      </c>
      <c r="H2410" s="97">
        <f>SUM(H2405:H2409)</f>
        <v>363687.8</v>
      </c>
    </row>
    <row r="2411" spans="1:8" s="5" customFormat="1" ht="20.25" x14ac:dyDescent="0.3">
      <c r="A2411" s="56">
        <v>1000051281</v>
      </c>
      <c r="B2411" s="46">
        <v>240</v>
      </c>
      <c r="C2411" s="46" t="s">
        <v>2250</v>
      </c>
      <c r="D2411" s="57">
        <v>43956</v>
      </c>
      <c r="E2411" s="46">
        <v>235501</v>
      </c>
      <c r="F2411" s="58">
        <v>130989508</v>
      </c>
      <c r="G2411" s="39" t="s">
        <v>644</v>
      </c>
      <c r="H2411" s="55">
        <v>40710</v>
      </c>
    </row>
    <row r="2412" spans="1:8" s="5" customFormat="1" ht="20.25" x14ac:dyDescent="0.3">
      <c r="A2412" s="56">
        <v>1000051295</v>
      </c>
      <c r="B2412" s="46">
        <v>241</v>
      </c>
      <c r="C2412" s="46" t="s">
        <v>1956</v>
      </c>
      <c r="D2412" s="57">
        <v>43956</v>
      </c>
      <c r="E2412" s="46">
        <v>235501</v>
      </c>
      <c r="F2412" s="58">
        <v>130989508</v>
      </c>
      <c r="G2412" s="39" t="s">
        <v>644</v>
      </c>
      <c r="H2412" s="55">
        <v>25842</v>
      </c>
    </row>
    <row r="2413" spans="1:8" s="5" customFormat="1" ht="20.25" x14ac:dyDescent="0.3">
      <c r="A2413" s="56">
        <v>1000051300</v>
      </c>
      <c r="B2413" s="46">
        <v>242</v>
      </c>
      <c r="C2413" s="46" t="s">
        <v>1474</v>
      </c>
      <c r="D2413" s="57">
        <v>43962</v>
      </c>
      <c r="E2413" s="46">
        <v>235501</v>
      </c>
      <c r="F2413" s="58">
        <v>130989508</v>
      </c>
      <c r="G2413" s="39" t="s">
        <v>644</v>
      </c>
      <c r="H2413" s="55">
        <v>31860</v>
      </c>
    </row>
    <row r="2414" spans="1:8" s="5" customFormat="1" ht="20.25" x14ac:dyDescent="0.3">
      <c r="A2414" s="56">
        <v>1000051347</v>
      </c>
      <c r="B2414" s="46">
        <v>245</v>
      </c>
      <c r="C2414" s="46" t="s">
        <v>1476</v>
      </c>
      <c r="D2414" s="57">
        <v>43971</v>
      </c>
      <c r="E2414" s="46">
        <v>235501</v>
      </c>
      <c r="F2414" s="58">
        <v>130989508</v>
      </c>
      <c r="G2414" s="39" t="s">
        <v>644</v>
      </c>
      <c r="H2414" s="55">
        <v>52687</v>
      </c>
    </row>
    <row r="2415" spans="1:8" s="5" customFormat="1" ht="20.25" x14ac:dyDescent="0.3">
      <c r="A2415" s="56">
        <v>1000051462</v>
      </c>
      <c r="B2415" s="46">
        <v>246</v>
      </c>
      <c r="C2415" s="46" t="s">
        <v>1475</v>
      </c>
      <c r="D2415" s="57">
        <v>43976</v>
      </c>
      <c r="E2415" s="46">
        <v>235501</v>
      </c>
      <c r="F2415" s="58">
        <v>130989508</v>
      </c>
      <c r="G2415" s="39" t="s">
        <v>644</v>
      </c>
      <c r="H2415" s="55">
        <v>52687</v>
      </c>
    </row>
    <row r="2416" spans="1:8" s="5" customFormat="1" ht="20.25" x14ac:dyDescent="0.3">
      <c r="A2416" s="56"/>
      <c r="B2416" s="46"/>
      <c r="C2416" s="46"/>
      <c r="D2416" s="57"/>
      <c r="E2416" s="46"/>
      <c r="F2416" s="58"/>
      <c r="G2416" s="96" t="s">
        <v>1489</v>
      </c>
      <c r="H2416" s="97">
        <f>SUM(H2411:H2415)</f>
        <v>203786</v>
      </c>
    </row>
    <row r="2417" spans="1:8" s="5" customFormat="1" ht="20.25" x14ac:dyDescent="0.3">
      <c r="A2417" s="56">
        <v>1000051424</v>
      </c>
      <c r="B2417" s="46">
        <v>252</v>
      </c>
      <c r="C2417" s="46" t="s">
        <v>2251</v>
      </c>
      <c r="D2417" s="57">
        <v>43985</v>
      </c>
      <c r="E2417" s="46">
        <v>235501</v>
      </c>
      <c r="F2417" s="58">
        <v>130989508</v>
      </c>
      <c r="G2417" s="39" t="s">
        <v>644</v>
      </c>
      <c r="H2417" s="55">
        <v>12024.2</v>
      </c>
    </row>
    <row r="2418" spans="1:8" s="5" customFormat="1" ht="20.25" x14ac:dyDescent="0.3">
      <c r="A2418" s="56">
        <v>1000051425</v>
      </c>
      <c r="B2418" s="46">
        <v>250</v>
      </c>
      <c r="C2418" s="46" t="s">
        <v>1647</v>
      </c>
      <c r="D2418" s="57">
        <v>43985</v>
      </c>
      <c r="E2418" s="46">
        <v>235501</v>
      </c>
      <c r="F2418" s="58">
        <v>130989508</v>
      </c>
      <c r="G2418" s="39" t="s">
        <v>644</v>
      </c>
      <c r="H2418" s="55">
        <v>70800</v>
      </c>
    </row>
    <row r="2419" spans="1:8" s="5" customFormat="1" ht="20.25" x14ac:dyDescent="0.3">
      <c r="A2419" s="56">
        <v>1000051426</v>
      </c>
      <c r="B2419" s="46">
        <v>251</v>
      </c>
      <c r="C2419" s="46" t="s">
        <v>2176</v>
      </c>
      <c r="D2419" s="57">
        <v>43985</v>
      </c>
      <c r="E2419" s="46">
        <v>235501</v>
      </c>
      <c r="F2419" s="58">
        <v>130989508</v>
      </c>
      <c r="G2419" s="39" t="s">
        <v>644</v>
      </c>
      <c r="H2419" s="55">
        <v>39364.800000000003</v>
      </c>
    </row>
    <row r="2420" spans="1:8" s="5" customFormat="1" ht="20.25" x14ac:dyDescent="0.3">
      <c r="A2420" s="56">
        <v>1000051456</v>
      </c>
      <c r="B2420" s="46">
        <v>253</v>
      </c>
      <c r="C2420" s="46" t="s">
        <v>1958</v>
      </c>
      <c r="D2420" s="57">
        <v>43986</v>
      </c>
      <c r="E2420" s="46">
        <v>233101</v>
      </c>
      <c r="F2420" s="58">
        <v>130989508</v>
      </c>
      <c r="G2420" s="39" t="s">
        <v>644</v>
      </c>
      <c r="H2420" s="55">
        <v>54280</v>
      </c>
    </row>
    <row r="2421" spans="1:8" s="5" customFormat="1" ht="20.25" x14ac:dyDescent="0.3">
      <c r="A2421" s="56">
        <v>1000051457</v>
      </c>
      <c r="B2421" s="46">
        <v>254</v>
      </c>
      <c r="C2421" s="46" t="s">
        <v>2252</v>
      </c>
      <c r="D2421" s="57">
        <v>43986</v>
      </c>
      <c r="E2421" s="46">
        <v>235501</v>
      </c>
      <c r="F2421" s="58">
        <v>130989508</v>
      </c>
      <c r="G2421" s="39" t="s">
        <v>644</v>
      </c>
      <c r="H2421" s="55">
        <v>52451</v>
      </c>
    </row>
    <row r="2422" spans="1:8" s="5" customFormat="1" ht="20.25" x14ac:dyDescent="0.3">
      <c r="A2422" s="56">
        <v>1000051537</v>
      </c>
      <c r="B2422" s="46">
        <v>262</v>
      </c>
      <c r="C2422" s="46" t="s">
        <v>2253</v>
      </c>
      <c r="D2422" s="57">
        <v>44000</v>
      </c>
      <c r="E2422" s="46">
        <v>235501</v>
      </c>
      <c r="F2422" s="58">
        <v>130989508</v>
      </c>
      <c r="G2422" s="39" t="s">
        <v>644</v>
      </c>
      <c r="H2422" s="55">
        <v>42480</v>
      </c>
    </row>
    <row r="2423" spans="1:8" s="5" customFormat="1" ht="20.25" x14ac:dyDescent="0.3">
      <c r="A2423" s="56">
        <v>1000051542</v>
      </c>
      <c r="B2423" s="46">
        <v>279</v>
      </c>
      <c r="C2423" s="46" t="s">
        <v>1262</v>
      </c>
      <c r="D2423" s="57">
        <v>44000</v>
      </c>
      <c r="E2423" s="46">
        <v>235501</v>
      </c>
      <c r="F2423" s="58">
        <v>130989508</v>
      </c>
      <c r="G2423" s="39" t="s">
        <v>644</v>
      </c>
      <c r="H2423" s="55">
        <v>158120</v>
      </c>
    </row>
    <row r="2424" spans="1:8" s="5" customFormat="1" ht="20.25" x14ac:dyDescent="0.3">
      <c r="A2424" s="56">
        <v>1000051544</v>
      </c>
      <c r="B2424" s="46">
        <v>265</v>
      </c>
      <c r="C2424" s="46" t="s">
        <v>2254</v>
      </c>
      <c r="D2424" s="57">
        <v>44001</v>
      </c>
      <c r="E2424" s="46">
        <v>235501</v>
      </c>
      <c r="F2424" s="58">
        <v>130989508</v>
      </c>
      <c r="G2424" s="39" t="s">
        <v>644</v>
      </c>
      <c r="H2424" s="55">
        <v>37760</v>
      </c>
    </row>
    <row r="2425" spans="1:8" s="5" customFormat="1" ht="20.25" x14ac:dyDescent="0.3">
      <c r="A2425" s="56">
        <v>1000051554</v>
      </c>
      <c r="B2425" s="46">
        <v>268</v>
      </c>
      <c r="C2425" s="46" t="s">
        <v>1371</v>
      </c>
      <c r="D2425" s="57">
        <v>44004</v>
      </c>
      <c r="E2425" s="46">
        <v>235501</v>
      </c>
      <c r="F2425" s="58">
        <v>130989508</v>
      </c>
      <c r="G2425" s="39" t="s">
        <v>644</v>
      </c>
      <c r="H2425" s="55">
        <v>61360</v>
      </c>
    </row>
    <row r="2426" spans="1:8" s="5" customFormat="1" ht="20.25" x14ac:dyDescent="0.3">
      <c r="A2426" s="56"/>
      <c r="B2426" s="46"/>
      <c r="C2426" s="46"/>
      <c r="D2426" s="57"/>
      <c r="E2426" s="46"/>
      <c r="F2426" s="58"/>
      <c r="G2426" s="96" t="s">
        <v>1033</v>
      </c>
      <c r="H2426" s="97">
        <f>SUM(H2417:H2425)</f>
        <v>528640</v>
      </c>
    </row>
    <row r="2427" spans="1:8" s="5" customFormat="1" ht="20.25" x14ac:dyDescent="0.3">
      <c r="A2427" s="56">
        <v>1000051473</v>
      </c>
      <c r="B2427" s="46">
        <v>257</v>
      </c>
      <c r="C2427" s="46" t="s">
        <v>1648</v>
      </c>
      <c r="D2427" s="57">
        <v>44022</v>
      </c>
      <c r="E2427" s="46">
        <v>235501</v>
      </c>
      <c r="F2427" s="58">
        <v>130989508</v>
      </c>
      <c r="G2427" s="39" t="s">
        <v>644</v>
      </c>
      <c r="H2427" s="55">
        <v>55129.599999999999</v>
      </c>
    </row>
    <row r="2428" spans="1:8" s="5" customFormat="1" ht="20.25" x14ac:dyDescent="0.3">
      <c r="A2428" s="56">
        <v>1000051660</v>
      </c>
      <c r="B2428" s="46">
        <v>276</v>
      </c>
      <c r="C2428" s="46" t="s">
        <v>1261</v>
      </c>
      <c r="D2428" s="57">
        <v>44019</v>
      </c>
      <c r="E2428" s="46">
        <v>235501</v>
      </c>
      <c r="F2428" s="58">
        <v>130989508</v>
      </c>
      <c r="G2428" s="39" t="s">
        <v>644</v>
      </c>
      <c r="H2428" s="55">
        <v>27545.83</v>
      </c>
    </row>
    <row r="2429" spans="1:8" s="5" customFormat="1" ht="20.25" x14ac:dyDescent="0.3">
      <c r="A2429" s="56">
        <v>1000051661</v>
      </c>
      <c r="B2429" s="46">
        <v>275</v>
      </c>
      <c r="C2429" s="46" t="s">
        <v>1259</v>
      </c>
      <c r="D2429" s="57">
        <v>44019</v>
      </c>
      <c r="E2429" s="46">
        <v>235501</v>
      </c>
      <c r="F2429" s="58">
        <v>130989508</v>
      </c>
      <c r="G2429" s="39" t="s">
        <v>644</v>
      </c>
      <c r="H2429" s="55">
        <v>56640</v>
      </c>
    </row>
    <row r="2430" spans="1:8" s="5" customFormat="1" ht="20.25" x14ac:dyDescent="0.3">
      <c r="A2430" s="56">
        <v>1000051670</v>
      </c>
      <c r="B2430" s="46">
        <v>277</v>
      </c>
      <c r="C2430" s="46" t="s">
        <v>1345</v>
      </c>
      <c r="D2430" s="57">
        <v>44020</v>
      </c>
      <c r="E2430" s="46">
        <v>235501</v>
      </c>
      <c r="F2430" s="58">
        <v>130989508</v>
      </c>
      <c r="G2430" s="39" t="s">
        <v>644</v>
      </c>
      <c r="H2430" s="55">
        <v>84564</v>
      </c>
    </row>
    <row r="2431" spans="1:8" s="5" customFormat="1" ht="20.25" x14ac:dyDescent="0.3">
      <c r="A2431" s="56">
        <v>1000051843</v>
      </c>
      <c r="B2431" s="46">
        <v>280</v>
      </c>
      <c r="C2431" s="46" t="s">
        <v>1343</v>
      </c>
      <c r="D2431" s="57">
        <v>44025</v>
      </c>
      <c r="E2431" s="46">
        <v>235501</v>
      </c>
      <c r="F2431" s="58">
        <v>130989508</v>
      </c>
      <c r="G2431" s="39" t="s">
        <v>644</v>
      </c>
      <c r="H2431" s="55">
        <v>7080</v>
      </c>
    </row>
    <row r="2432" spans="1:8" s="5" customFormat="1" ht="20.25" x14ac:dyDescent="0.3">
      <c r="A2432" s="56">
        <v>1000051695</v>
      </c>
      <c r="B2432" s="46">
        <v>287</v>
      </c>
      <c r="C2432" s="46" t="s">
        <v>1265</v>
      </c>
      <c r="D2432" s="57">
        <v>44026</v>
      </c>
      <c r="E2432" s="46">
        <v>235501</v>
      </c>
      <c r="F2432" s="58">
        <v>130989508</v>
      </c>
      <c r="G2432" s="39" t="s">
        <v>644</v>
      </c>
      <c r="H2432" s="55">
        <v>135110</v>
      </c>
    </row>
    <row r="2433" spans="1:8" s="5" customFormat="1" ht="20.25" x14ac:dyDescent="0.3">
      <c r="A2433" s="56">
        <v>1000051696</v>
      </c>
      <c r="B2433" s="46">
        <v>285</v>
      </c>
      <c r="C2433" s="46" t="s">
        <v>1347</v>
      </c>
      <c r="D2433" s="57">
        <v>44026</v>
      </c>
      <c r="E2433" s="46">
        <v>235501</v>
      </c>
      <c r="F2433" s="58">
        <v>130989508</v>
      </c>
      <c r="G2433" s="39" t="s">
        <v>644</v>
      </c>
      <c r="H2433" s="55">
        <v>31624</v>
      </c>
    </row>
    <row r="2434" spans="1:8" s="5" customFormat="1" ht="20.25" x14ac:dyDescent="0.3">
      <c r="A2434" s="56">
        <v>1000051763</v>
      </c>
      <c r="B2434" s="46">
        <v>284</v>
      </c>
      <c r="C2434" s="46" t="s">
        <v>1348</v>
      </c>
      <c r="D2434" s="57">
        <v>44032</v>
      </c>
      <c r="E2434" s="46">
        <v>235501</v>
      </c>
      <c r="F2434" s="58">
        <v>130989508</v>
      </c>
      <c r="G2434" s="39" t="s">
        <v>644</v>
      </c>
      <c r="H2434" s="55">
        <v>25960</v>
      </c>
    </row>
    <row r="2435" spans="1:8" s="5" customFormat="1" ht="20.25" x14ac:dyDescent="0.3">
      <c r="A2435" s="56"/>
      <c r="B2435" s="46"/>
      <c r="C2435" s="46"/>
      <c r="D2435" s="57"/>
      <c r="E2435" s="46"/>
      <c r="F2435" s="58"/>
      <c r="G2435" s="96" t="s">
        <v>1195</v>
      </c>
      <c r="H2435" s="97">
        <f>SUM(H2427:H2434)</f>
        <v>423653.43</v>
      </c>
    </row>
    <row r="2436" spans="1:8" s="5" customFormat="1" ht="20.25" x14ac:dyDescent="0.3">
      <c r="A2436" s="56">
        <v>1000051875</v>
      </c>
      <c r="B2436" s="46">
        <v>297</v>
      </c>
      <c r="C2436" s="46" t="s">
        <v>1650</v>
      </c>
      <c r="D2436" s="57">
        <v>44054</v>
      </c>
      <c r="E2436" s="46">
        <v>235501</v>
      </c>
      <c r="F2436" s="58">
        <v>130989508</v>
      </c>
      <c r="G2436" s="39" t="s">
        <v>644</v>
      </c>
      <c r="H2436" s="55">
        <v>81420</v>
      </c>
    </row>
    <row r="2437" spans="1:8" s="5" customFormat="1" ht="20.25" x14ac:dyDescent="0.3">
      <c r="A2437" s="56">
        <v>1000051886</v>
      </c>
      <c r="B2437" s="46">
        <v>298</v>
      </c>
      <c r="C2437" s="46" t="s">
        <v>2075</v>
      </c>
      <c r="D2437" s="57">
        <v>44054</v>
      </c>
      <c r="E2437" s="46">
        <v>235501</v>
      </c>
      <c r="F2437" s="58">
        <v>130989508</v>
      </c>
      <c r="G2437" s="39" t="s">
        <v>644</v>
      </c>
      <c r="H2437" s="55">
        <v>10084.870000000001</v>
      </c>
    </row>
    <row r="2438" spans="1:8" s="5" customFormat="1" ht="20.25" x14ac:dyDescent="0.3">
      <c r="A2438" s="56">
        <v>1000051898</v>
      </c>
      <c r="B2438" s="46">
        <v>300</v>
      </c>
      <c r="C2438" s="46" t="s">
        <v>1350</v>
      </c>
      <c r="D2438" s="57">
        <v>44055</v>
      </c>
      <c r="E2438" s="46">
        <v>235501</v>
      </c>
      <c r="F2438" s="58">
        <v>130989508</v>
      </c>
      <c r="G2438" s="39" t="s">
        <v>644</v>
      </c>
      <c r="H2438" s="55">
        <v>65962</v>
      </c>
    </row>
    <row r="2439" spans="1:8" s="5" customFormat="1" ht="20.25" x14ac:dyDescent="0.3">
      <c r="A2439" s="56">
        <v>1000051899</v>
      </c>
      <c r="B2439" s="46">
        <v>301</v>
      </c>
      <c r="C2439" s="46" t="s">
        <v>2255</v>
      </c>
      <c r="D2439" s="57">
        <v>44055</v>
      </c>
      <c r="E2439" s="46">
        <v>235501</v>
      </c>
      <c r="F2439" s="58">
        <v>130989508</v>
      </c>
      <c r="G2439" s="39" t="s">
        <v>644</v>
      </c>
      <c r="H2439" s="55">
        <v>153400</v>
      </c>
    </row>
    <row r="2440" spans="1:8" s="5" customFormat="1" ht="20.25" x14ac:dyDescent="0.3">
      <c r="A2440" s="56">
        <v>1000051948</v>
      </c>
      <c r="B2440" s="46">
        <v>304</v>
      </c>
      <c r="C2440" s="46" t="s">
        <v>1242</v>
      </c>
      <c r="D2440" s="57">
        <v>44060</v>
      </c>
      <c r="E2440" s="46">
        <v>235501</v>
      </c>
      <c r="F2440" s="58">
        <v>130989508</v>
      </c>
      <c r="G2440" s="39" t="s">
        <v>644</v>
      </c>
      <c r="H2440" s="55">
        <v>155170</v>
      </c>
    </row>
    <row r="2441" spans="1:8" s="5" customFormat="1" ht="20.25" x14ac:dyDescent="0.3">
      <c r="A2441" s="56"/>
      <c r="B2441" s="46"/>
      <c r="C2441" s="46"/>
      <c r="D2441" s="57"/>
      <c r="E2441" s="46"/>
      <c r="F2441" s="58"/>
      <c r="G2441" s="96" t="s">
        <v>1006</v>
      </c>
      <c r="H2441" s="97">
        <f>SUM(H2436:H2440)</f>
        <v>466036.87</v>
      </c>
    </row>
    <row r="2442" spans="1:8" s="5" customFormat="1" ht="20.25" x14ac:dyDescent="0.3">
      <c r="A2442" s="56">
        <v>1000052072</v>
      </c>
      <c r="B2442" s="46">
        <v>321</v>
      </c>
      <c r="C2442" s="46" t="s">
        <v>2045</v>
      </c>
      <c r="D2442" s="57">
        <v>44078</v>
      </c>
      <c r="E2442" s="46">
        <v>235501</v>
      </c>
      <c r="F2442" s="58">
        <v>130989508</v>
      </c>
      <c r="G2442" s="39" t="s">
        <v>644</v>
      </c>
      <c r="H2442" s="55">
        <v>97910.5</v>
      </c>
    </row>
    <row r="2443" spans="1:8" s="5" customFormat="1" ht="20.25" x14ac:dyDescent="0.3">
      <c r="A2443" s="56">
        <v>1000052203</v>
      </c>
      <c r="B2443" s="46">
        <v>323</v>
      </c>
      <c r="C2443" s="46" t="s">
        <v>1524</v>
      </c>
      <c r="D2443" s="57">
        <v>44090</v>
      </c>
      <c r="E2443" s="46">
        <v>235501</v>
      </c>
      <c r="F2443" s="58">
        <v>130989508</v>
      </c>
      <c r="G2443" s="39" t="s">
        <v>644</v>
      </c>
      <c r="H2443" s="55">
        <v>28025</v>
      </c>
    </row>
    <row r="2444" spans="1:8" s="5" customFormat="1" ht="20.25" x14ac:dyDescent="0.3">
      <c r="A2444" s="56">
        <v>1000051535</v>
      </c>
      <c r="B2444" s="46">
        <v>263</v>
      </c>
      <c r="C2444" s="46" t="s">
        <v>2256</v>
      </c>
      <c r="D2444" s="57">
        <v>44000</v>
      </c>
      <c r="E2444" s="46">
        <v>235501</v>
      </c>
      <c r="F2444" s="58">
        <v>130989508</v>
      </c>
      <c r="G2444" s="39" t="s">
        <v>644</v>
      </c>
      <c r="H2444" s="55">
        <v>141600</v>
      </c>
    </row>
    <row r="2445" spans="1:8" s="5" customFormat="1" ht="20.25" x14ac:dyDescent="0.3">
      <c r="A2445" s="56"/>
      <c r="B2445" s="46"/>
      <c r="C2445" s="46"/>
      <c r="D2445" s="57"/>
      <c r="E2445" s="46"/>
      <c r="F2445" s="58"/>
      <c r="G2445" s="96" t="s">
        <v>1008</v>
      </c>
      <c r="H2445" s="97">
        <f>SUM(H2442:H2444)</f>
        <v>267535.5</v>
      </c>
    </row>
    <row r="2446" spans="1:8" s="5" customFormat="1" ht="20.25" x14ac:dyDescent="0.3">
      <c r="A2446" s="56" t="s">
        <v>44</v>
      </c>
      <c r="B2446" s="46">
        <v>320</v>
      </c>
      <c r="C2446" s="46" t="s">
        <v>2257</v>
      </c>
      <c r="D2446" s="57">
        <v>44082</v>
      </c>
      <c r="E2446" s="46">
        <v>235501</v>
      </c>
      <c r="F2446" s="58">
        <v>130989508</v>
      </c>
      <c r="G2446" s="39" t="s">
        <v>644</v>
      </c>
      <c r="H2446" s="55">
        <v>88500</v>
      </c>
    </row>
    <row r="2447" spans="1:8" s="5" customFormat="1" ht="20.25" x14ac:dyDescent="0.3">
      <c r="A2447" s="56">
        <v>1000052071</v>
      </c>
      <c r="B2447" s="46">
        <v>318</v>
      </c>
      <c r="C2447" s="46" t="s">
        <v>1841</v>
      </c>
      <c r="D2447" s="57">
        <v>44124</v>
      </c>
      <c r="E2447" s="46">
        <v>233201</v>
      </c>
      <c r="F2447" s="58">
        <v>130989508</v>
      </c>
      <c r="G2447" s="39" t="s">
        <v>644</v>
      </c>
      <c r="H2447" s="55">
        <v>153400</v>
      </c>
    </row>
    <row r="2448" spans="1:8" s="5" customFormat="1" ht="20.25" x14ac:dyDescent="0.3">
      <c r="A2448" s="56">
        <v>1000052397</v>
      </c>
      <c r="B2448" s="46">
        <v>340</v>
      </c>
      <c r="C2448" s="46" t="s">
        <v>1250</v>
      </c>
      <c r="D2448" s="57">
        <v>44131</v>
      </c>
      <c r="E2448" s="46">
        <v>233201</v>
      </c>
      <c r="F2448" s="58">
        <v>130989508</v>
      </c>
      <c r="G2448" s="39" t="s">
        <v>644</v>
      </c>
      <c r="H2448" s="55">
        <v>94990</v>
      </c>
    </row>
    <row r="2449" spans="1:8" ht="20.25" x14ac:dyDescent="0.3">
      <c r="A2449" s="56">
        <v>1000051362</v>
      </c>
      <c r="B2449" s="46">
        <v>247</v>
      </c>
      <c r="C2449" s="46" t="s">
        <v>2175</v>
      </c>
      <c r="D2449" s="57">
        <v>43976</v>
      </c>
      <c r="E2449" s="46">
        <v>233201</v>
      </c>
      <c r="F2449" s="58">
        <v>130989508</v>
      </c>
      <c r="G2449" s="39" t="s">
        <v>644</v>
      </c>
      <c r="H2449" s="55">
        <v>15930</v>
      </c>
    </row>
    <row r="2450" spans="1:8" s="5" customFormat="1" ht="20.25" x14ac:dyDescent="0.3">
      <c r="A2450" s="56">
        <v>1000051091</v>
      </c>
      <c r="B2450" s="46">
        <v>224</v>
      </c>
      <c r="C2450" s="46" t="s">
        <v>2258</v>
      </c>
      <c r="D2450" s="57">
        <v>43928</v>
      </c>
      <c r="E2450" s="46">
        <v>235501</v>
      </c>
      <c r="F2450" s="58">
        <v>130989508</v>
      </c>
      <c r="G2450" s="39" t="s">
        <v>644</v>
      </c>
      <c r="H2450" s="55">
        <v>33276</v>
      </c>
    </row>
    <row r="2451" spans="1:8" ht="20.25" x14ac:dyDescent="0.3">
      <c r="A2451" s="56">
        <v>1000051224</v>
      </c>
      <c r="B2451" s="46">
        <v>232</v>
      </c>
      <c r="C2451" s="46" t="s">
        <v>2056</v>
      </c>
      <c r="D2451" s="57">
        <v>43944</v>
      </c>
      <c r="E2451" s="46">
        <v>235501</v>
      </c>
      <c r="F2451" s="58">
        <v>130989508</v>
      </c>
      <c r="G2451" s="39" t="s">
        <v>644</v>
      </c>
      <c r="H2451" s="55">
        <v>6962</v>
      </c>
    </row>
    <row r="2452" spans="1:8" s="5" customFormat="1" ht="20.25" x14ac:dyDescent="0.3">
      <c r="A2452" s="56">
        <v>1000050849</v>
      </c>
      <c r="B2452" s="46">
        <v>201</v>
      </c>
      <c r="C2452" s="46" t="s">
        <v>1105</v>
      </c>
      <c r="D2452" s="57">
        <v>43892</v>
      </c>
      <c r="E2452" s="46">
        <v>235501</v>
      </c>
      <c r="F2452" s="58">
        <v>130989508</v>
      </c>
      <c r="G2452" s="39" t="s">
        <v>644</v>
      </c>
      <c r="H2452" s="55">
        <v>84960</v>
      </c>
    </row>
    <row r="2453" spans="1:8" s="5" customFormat="1" ht="20.25" x14ac:dyDescent="0.3">
      <c r="A2453" s="56"/>
      <c r="B2453" s="46"/>
      <c r="C2453" s="46"/>
      <c r="D2453" s="57"/>
      <c r="E2453" s="46"/>
      <c r="F2453" s="58"/>
      <c r="G2453" s="96" t="s">
        <v>984</v>
      </c>
      <c r="H2453" s="97">
        <f>SUM(H2446:H2452)</f>
        <v>478018</v>
      </c>
    </row>
    <row r="2454" spans="1:8" s="5" customFormat="1" ht="20.25" x14ac:dyDescent="0.3">
      <c r="A2454" s="56" t="s">
        <v>21</v>
      </c>
      <c r="B2454" s="46">
        <v>369</v>
      </c>
      <c r="C2454" s="46" t="s">
        <v>1276</v>
      </c>
      <c r="D2454" s="57">
        <v>44403</v>
      </c>
      <c r="E2454" s="46">
        <v>235501</v>
      </c>
      <c r="F2454" s="58">
        <v>130989508</v>
      </c>
      <c r="G2454" s="39" t="s">
        <v>644</v>
      </c>
      <c r="H2454" s="55">
        <v>105610</v>
      </c>
    </row>
    <row r="2455" spans="1:8" ht="21" x14ac:dyDescent="0.35">
      <c r="A2455" s="56"/>
      <c r="B2455" s="46"/>
      <c r="C2455" s="84"/>
      <c r="D2455" s="57"/>
      <c r="E2455" s="46"/>
      <c r="F2455" s="58"/>
      <c r="G2455" s="96" t="s">
        <v>1201</v>
      </c>
      <c r="H2455" s="97">
        <f>SUM(H2454)</f>
        <v>105610</v>
      </c>
    </row>
    <row r="2456" spans="1:8" s="5" customFormat="1" ht="20.25" x14ac:dyDescent="0.3">
      <c r="A2456" s="56" t="s">
        <v>21</v>
      </c>
      <c r="B2456" s="46">
        <v>374</v>
      </c>
      <c r="C2456" s="46" t="s">
        <v>1278</v>
      </c>
      <c r="D2456" s="57">
        <v>44454</v>
      </c>
      <c r="E2456" s="46">
        <v>235501</v>
      </c>
      <c r="F2456" s="58">
        <v>130989508</v>
      </c>
      <c r="G2456" s="39" t="s">
        <v>644</v>
      </c>
      <c r="H2456" s="55">
        <v>74222</v>
      </c>
    </row>
    <row r="2457" spans="1:8" ht="21" x14ac:dyDescent="0.35">
      <c r="A2457" s="56"/>
      <c r="B2457" s="46"/>
      <c r="C2457" s="85"/>
      <c r="D2457" s="57"/>
      <c r="E2457" s="46"/>
      <c r="F2457" s="58"/>
      <c r="G2457" s="96" t="s">
        <v>928</v>
      </c>
      <c r="H2457" s="97">
        <f>SUM(H2456)</f>
        <v>74222</v>
      </c>
    </row>
    <row r="2458" spans="1:8" s="5" customFormat="1" ht="20.25" x14ac:dyDescent="0.3">
      <c r="A2458" s="56" t="s">
        <v>44</v>
      </c>
      <c r="B2458" s="46">
        <v>231</v>
      </c>
      <c r="C2458" s="46" t="s">
        <v>1722</v>
      </c>
      <c r="D2458" s="57">
        <v>43941</v>
      </c>
      <c r="E2458" s="46">
        <v>227201</v>
      </c>
      <c r="F2458" s="58">
        <v>130989508</v>
      </c>
      <c r="G2458" s="39" t="s">
        <v>644</v>
      </c>
      <c r="H2458" s="55">
        <v>17700</v>
      </c>
    </row>
    <row r="2459" spans="1:8" s="5" customFormat="1" ht="21" x14ac:dyDescent="0.35">
      <c r="A2459" s="56"/>
      <c r="B2459" s="46"/>
      <c r="C2459" s="85"/>
      <c r="D2459" s="57"/>
      <c r="E2459" s="46"/>
      <c r="F2459" s="58"/>
      <c r="G2459" s="96" t="s">
        <v>916</v>
      </c>
      <c r="H2459" s="97">
        <f>SUM(H2458)</f>
        <v>17700</v>
      </c>
    </row>
    <row r="2460" spans="1:8" ht="20.25" x14ac:dyDescent="0.3">
      <c r="A2460" s="56"/>
      <c r="B2460" s="46"/>
      <c r="C2460" s="46"/>
      <c r="D2460" s="57"/>
      <c r="E2460" s="46"/>
      <c r="F2460" s="58"/>
      <c r="G2460" s="47" t="s">
        <v>2259</v>
      </c>
      <c r="H2460" s="86">
        <f>SUM(H2457,H2455,H2453,H2445,H2441,H2435,H2426,H2416,H2410,H2404,H2396,H2386,H2380,H2459)</f>
        <v>3911387.0999999996</v>
      </c>
    </row>
    <row r="2461" spans="1:8" s="5" customFormat="1" ht="20.25" x14ac:dyDescent="0.3">
      <c r="A2461" s="35">
        <v>1000054800</v>
      </c>
      <c r="B2461" s="36">
        <v>826</v>
      </c>
      <c r="C2461" s="46" t="s">
        <v>2260</v>
      </c>
      <c r="D2461" s="37">
        <v>44475</v>
      </c>
      <c r="E2461" s="36">
        <v>239301</v>
      </c>
      <c r="F2461" s="38">
        <v>130989508</v>
      </c>
      <c r="G2461" s="39" t="s">
        <v>688</v>
      </c>
      <c r="H2461" s="41">
        <v>86676.9</v>
      </c>
    </row>
    <row r="2462" spans="1:8" s="5" customFormat="1" ht="21" x14ac:dyDescent="0.35">
      <c r="A2462" s="35"/>
      <c r="B2462" s="36"/>
      <c r="C2462" s="62"/>
      <c r="D2462" s="37"/>
      <c r="E2462" s="36"/>
      <c r="F2462" s="38"/>
      <c r="G2462" s="96" t="s">
        <v>928</v>
      </c>
      <c r="H2462" s="97">
        <f>SUM(H2461)</f>
        <v>86676.9</v>
      </c>
    </row>
    <row r="2463" spans="1:8" s="5" customFormat="1" ht="20.25" x14ac:dyDescent="0.3">
      <c r="A2463" s="35">
        <v>1000055412</v>
      </c>
      <c r="B2463" s="36">
        <v>868</v>
      </c>
      <c r="C2463" s="46" t="s">
        <v>2261</v>
      </c>
      <c r="D2463" s="37">
        <v>44510</v>
      </c>
      <c r="E2463" s="36">
        <v>239301</v>
      </c>
      <c r="F2463" s="38">
        <v>130989508</v>
      </c>
      <c r="G2463" s="39" t="s">
        <v>688</v>
      </c>
      <c r="H2463" s="41">
        <v>53100</v>
      </c>
    </row>
    <row r="2464" spans="1:8" ht="20.25" x14ac:dyDescent="0.3">
      <c r="A2464" s="35">
        <v>1000055462</v>
      </c>
      <c r="B2464" s="36">
        <v>880</v>
      </c>
      <c r="C2464" s="46" t="s">
        <v>946</v>
      </c>
      <c r="D2464" s="37">
        <v>44545</v>
      </c>
      <c r="E2464" s="36">
        <v>239301</v>
      </c>
      <c r="F2464" s="38">
        <v>130989508</v>
      </c>
      <c r="G2464" s="39" t="s">
        <v>688</v>
      </c>
      <c r="H2464" s="41">
        <v>22000</v>
      </c>
    </row>
    <row r="2465" spans="1:8" s="5" customFormat="1" ht="21" x14ac:dyDescent="0.35">
      <c r="A2465" s="35"/>
      <c r="B2465" s="36"/>
      <c r="C2465" s="62"/>
      <c r="D2465" s="37"/>
      <c r="E2465" s="36"/>
      <c r="F2465" s="38"/>
      <c r="G2465" s="96" t="s">
        <v>996</v>
      </c>
      <c r="H2465" s="97">
        <f>SUM(H2463:H2464)</f>
        <v>75100</v>
      </c>
    </row>
    <row r="2466" spans="1:8" s="5" customFormat="1" ht="20.25" x14ac:dyDescent="0.3">
      <c r="A2466" s="35">
        <v>1000055263</v>
      </c>
      <c r="B2466" s="36">
        <v>857</v>
      </c>
      <c r="C2466" s="46" t="s">
        <v>2262</v>
      </c>
      <c r="D2466" s="37">
        <v>44510</v>
      </c>
      <c r="E2466" s="36">
        <v>263101</v>
      </c>
      <c r="F2466" s="38">
        <v>130989508</v>
      </c>
      <c r="G2466" s="39" t="s">
        <v>688</v>
      </c>
      <c r="H2466" s="41">
        <v>99710</v>
      </c>
    </row>
    <row r="2467" spans="1:8" ht="20.25" x14ac:dyDescent="0.3">
      <c r="A2467" s="35">
        <v>1000056871</v>
      </c>
      <c r="B2467" s="36">
        <v>1014</v>
      </c>
      <c r="C2467" s="46" t="s">
        <v>2263</v>
      </c>
      <c r="D2467" s="37">
        <v>44735</v>
      </c>
      <c r="E2467" s="36">
        <v>239301</v>
      </c>
      <c r="F2467" s="38">
        <v>130989508</v>
      </c>
      <c r="G2467" s="39" t="s">
        <v>688</v>
      </c>
      <c r="H2467" s="41">
        <v>30090</v>
      </c>
    </row>
    <row r="2468" spans="1:8" s="5" customFormat="1" ht="20.25" x14ac:dyDescent="0.3">
      <c r="A2468" s="35"/>
      <c r="B2468" s="36"/>
      <c r="C2468" s="46" t="s">
        <v>2264</v>
      </c>
      <c r="D2468" s="37"/>
      <c r="E2468" s="36"/>
      <c r="F2468" s="38"/>
      <c r="G2468" s="39" t="s">
        <v>756</v>
      </c>
      <c r="H2468" s="41">
        <v>-17220</v>
      </c>
    </row>
    <row r="2469" spans="1:8" s="5" customFormat="1" ht="21" x14ac:dyDescent="0.35">
      <c r="A2469" s="35"/>
      <c r="B2469" s="36"/>
      <c r="C2469" s="62"/>
      <c r="D2469" s="37"/>
      <c r="E2469" s="36"/>
      <c r="F2469" s="38"/>
      <c r="G2469" s="96" t="s">
        <v>916</v>
      </c>
      <c r="H2469" s="97">
        <f>SUM(H2466:H2468)</f>
        <v>112580</v>
      </c>
    </row>
    <row r="2470" spans="1:8" ht="20.25" x14ac:dyDescent="0.3">
      <c r="A2470" s="35">
        <v>1000057266</v>
      </c>
      <c r="B2470" s="36">
        <v>1058</v>
      </c>
      <c r="C2470" s="46" t="s">
        <v>1412</v>
      </c>
      <c r="D2470" s="37">
        <v>44790</v>
      </c>
      <c r="E2470" s="36">
        <v>239301</v>
      </c>
      <c r="F2470" s="38">
        <v>130989508</v>
      </c>
      <c r="G2470" s="39" t="s">
        <v>688</v>
      </c>
      <c r="H2470" s="41">
        <v>4956</v>
      </c>
    </row>
    <row r="2471" spans="1:8" s="5" customFormat="1" ht="21" x14ac:dyDescent="0.35">
      <c r="A2471" s="35"/>
      <c r="B2471" s="36"/>
      <c r="C2471" s="62"/>
      <c r="D2471" s="37"/>
      <c r="E2471" s="36"/>
      <c r="F2471" s="38"/>
      <c r="G2471" s="96" t="s">
        <v>872</v>
      </c>
      <c r="H2471" s="97">
        <f>SUM(H2470)</f>
        <v>4956</v>
      </c>
    </row>
    <row r="2472" spans="1:8" ht="20.25" x14ac:dyDescent="0.3">
      <c r="A2472" s="35"/>
      <c r="B2472" s="36"/>
      <c r="C2472" s="36"/>
      <c r="D2472" s="37"/>
      <c r="E2472" s="36"/>
      <c r="F2472" s="38"/>
      <c r="G2472" s="47" t="s">
        <v>2265</v>
      </c>
      <c r="H2472" s="81">
        <f>SUM(H2471,H2469,H2465,H2462)</f>
        <v>279312.90000000002</v>
      </c>
    </row>
    <row r="2473" spans="1:8" ht="20.25" x14ac:dyDescent="0.3">
      <c r="A2473" s="35">
        <v>1000056760</v>
      </c>
      <c r="B2473" s="36">
        <v>18</v>
      </c>
      <c r="C2473" s="46" t="s">
        <v>1332</v>
      </c>
      <c r="D2473" s="37">
        <v>44713</v>
      </c>
      <c r="E2473" s="36">
        <v>239301</v>
      </c>
      <c r="F2473" s="38" t="s">
        <v>2266</v>
      </c>
      <c r="G2473" s="39" t="s">
        <v>693</v>
      </c>
      <c r="H2473" s="41">
        <v>42800</v>
      </c>
    </row>
    <row r="2474" spans="1:8" s="5" customFormat="1" ht="20.25" x14ac:dyDescent="0.3">
      <c r="A2474" s="35">
        <v>1000057015</v>
      </c>
      <c r="B2474" s="36">
        <v>19</v>
      </c>
      <c r="C2474" s="46" t="s">
        <v>1755</v>
      </c>
      <c r="D2474" s="37">
        <v>44747</v>
      </c>
      <c r="E2474" s="36">
        <v>239301</v>
      </c>
      <c r="F2474" s="38" t="s">
        <v>2266</v>
      </c>
      <c r="G2474" s="39" t="s">
        <v>693</v>
      </c>
      <c r="H2474" s="41">
        <v>116640</v>
      </c>
    </row>
    <row r="2475" spans="1:8" ht="21" x14ac:dyDescent="0.35">
      <c r="A2475" s="35"/>
      <c r="B2475" s="36"/>
      <c r="C2475" s="62"/>
      <c r="D2475" s="37"/>
      <c r="E2475" s="36"/>
      <c r="F2475" s="38"/>
      <c r="G2475" s="96" t="s">
        <v>916</v>
      </c>
      <c r="H2475" s="97">
        <f>SUM(H2473:H2474)</f>
        <v>159440</v>
      </c>
    </row>
    <row r="2476" spans="1:8" s="5" customFormat="1" ht="20.25" x14ac:dyDescent="0.3">
      <c r="A2476" s="35">
        <v>1000057015</v>
      </c>
      <c r="B2476" s="36">
        <v>19</v>
      </c>
      <c r="C2476" s="46" t="s">
        <v>1755</v>
      </c>
      <c r="D2476" s="37">
        <v>44747</v>
      </c>
      <c r="E2476" s="36">
        <v>239301</v>
      </c>
      <c r="F2476" s="38" t="s">
        <v>2266</v>
      </c>
      <c r="G2476" s="39" t="s">
        <v>693</v>
      </c>
      <c r="H2476" s="41">
        <v>116640</v>
      </c>
    </row>
    <row r="2477" spans="1:8" s="5" customFormat="1" ht="21" x14ac:dyDescent="0.35">
      <c r="A2477" s="35"/>
      <c r="B2477" s="36"/>
      <c r="C2477" s="62"/>
      <c r="D2477" s="37"/>
      <c r="E2477" s="36"/>
      <c r="F2477" s="38"/>
      <c r="G2477" s="96" t="s">
        <v>2267</v>
      </c>
      <c r="H2477" s="97">
        <f>SUM(H2476)</f>
        <v>116640</v>
      </c>
    </row>
    <row r="2478" spans="1:8" s="5" customFormat="1" ht="20.25" x14ac:dyDescent="0.3">
      <c r="A2478" s="35"/>
      <c r="B2478" s="36"/>
      <c r="C2478" s="36"/>
      <c r="D2478" s="37"/>
      <c r="E2478" s="36"/>
      <c r="F2478" s="38"/>
      <c r="G2478" s="47" t="s">
        <v>2268</v>
      </c>
      <c r="H2478" s="81">
        <f>SUM(H2477,H2475)</f>
        <v>276080</v>
      </c>
    </row>
    <row r="2479" spans="1:8" s="5" customFormat="1" ht="20.25" x14ac:dyDescent="0.3">
      <c r="A2479" s="35">
        <v>1000051954</v>
      </c>
      <c r="B2479" s="36">
        <v>60</v>
      </c>
      <c r="C2479" s="36" t="s">
        <v>1168</v>
      </c>
      <c r="D2479" s="37">
        <v>44060</v>
      </c>
      <c r="E2479" s="36">
        <v>234101</v>
      </c>
      <c r="F2479" s="38">
        <v>131881785</v>
      </c>
      <c r="G2479" s="39" t="s">
        <v>695</v>
      </c>
      <c r="H2479" s="41">
        <v>136323</v>
      </c>
    </row>
    <row r="2480" spans="1:8" ht="20.25" x14ac:dyDescent="0.3">
      <c r="A2480" s="35"/>
      <c r="B2480" s="36"/>
      <c r="C2480" s="36"/>
      <c r="D2480" s="37"/>
      <c r="E2480" s="36"/>
      <c r="F2480" s="38"/>
      <c r="G2480" s="96" t="s">
        <v>1006</v>
      </c>
      <c r="H2480" s="97">
        <f>SUM(H2479:H2479)</f>
        <v>136323</v>
      </c>
    </row>
    <row r="2481" spans="1:8" ht="20.25" x14ac:dyDescent="0.3">
      <c r="A2481" s="49">
        <v>1000052725</v>
      </c>
      <c r="B2481" s="36">
        <v>147</v>
      </c>
      <c r="C2481" s="36" t="s">
        <v>1072</v>
      </c>
      <c r="D2481" s="37">
        <v>44181</v>
      </c>
      <c r="E2481" s="36">
        <v>239301</v>
      </c>
      <c r="F2481" s="38">
        <v>131881785</v>
      </c>
      <c r="G2481" s="39" t="s">
        <v>695</v>
      </c>
      <c r="H2481" s="41">
        <v>3717</v>
      </c>
    </row>
    <row r="2482" spans="1:8" ht="20.25" x14ac:dyDescent="0.3">
      <c r="A2482" s="49"/>
      <c r="B2482" s="36"/>
      <c r="C2482" s="36"/>
      <c r="D2482" s="37"/>
      <c r="E2482" s="36"/>
      <c r="F2482" s="38"/>
      <c r="G2482" s="96" t="s">
        <v>909</v>
      </c>
      <c r="H2482" s="97">
        <f>SUM(H2481:H2481)</f>
        <v>3717</v>
      </c>
    </row>
    <row r="2483" spans="1:8" ht="20.25" x14ac:dyDescent="0.3">
      <c r="A2483" s="35">
        <v>1000054052</v>
      </c>
      <c r="B2483" s="36">
        <v>248</v>
      </c>
      <c r="C2483" s="36" t="s">
        <v>2174</v>
      </c>
      <c r="D2483" s="37">
        <v>44362</v>
      </c>
      <c r="E2483" s="36">
        <v>234101</v>
      </c>
      <c r="F2483" s="38">
        <v>131881785</v>
      </c>
      <c r="G2483" s="39" t="s">
        <v>695</v>
      </c>
      <c r="H2483" s="41">
        <v>67200</v>
      </c>
    </row>
    <row r="2484" spans="1:8" ht="20.25" x14ac:dyDescent="0.3">
      <c r="A2484" s="35">
        <v>1000054109</v>
      </c>
      <c r="B2484" s="36">
        <v>251</v>
      </c>
      <c r="C2484" s="36" t="s">
        <v>1474</v>
      </c>
      <c r="D2484" s="37">
        <v>44370</v>
      </c>
      <c r="E2484" s="36">
        <v>234101</v>
      </c>
      <c r="F2484" s="38">
        <v>131881785</v>
      </c>
      <c r="G2484" s="39" t="s">
        <v>695</v>
      </c>
      <c r="H2484" s="41">
        <v>10710</v>
      </c>
    </row>
    <row r="2485" spans="1:8" ht="20.25" x14ac:dyDescent="0.3">
      <c r="A2485" s="35"/>
      <c r="B2485" s="36"/>
      <c r="C2485" s="36"/>
      <c r="D2485" s="37"/>
      <c r="E2485" s="36"/>
      <c r="F2485" s="38"/>
      <c r="G2485" s="96" t="s">
        <v>990</v>
      </c>
      <c r="H2485" s="97">
        <f>SUM(H2483:H2484)</f>
        <v>77910</v>
      </c>
    </row>
    <row r="2486" spans="1:8" ht="20.25" x14ac:dyDescent="0.3">
      <c r="A2486" s="35">
        <v>1000054397</v>
      </c>
      <c r="B2486" s="36">
        <v>269</v>
      </c>
      <c r="C2486" s="36" t="s">
        <v>2269</v>
      </c>
      <c r="D2486" s="37">
        <v>44407</v>
      </c>
      <c r="E2486" s="36">
        <v>239301</v>
      </c>
      <c r="F2486" s="38">
        <v>131881785</v>
      </c>
      <c r="G2486" s="39" t="s">
        <v>695</v>
      </c>
      <c r="H2486" s="41">
        <v>6678</v>
      </c>
    </row>
    <row r="2487" spans="1:8" ht="20.25" x14ac:dyDescent="0.3">
      <c r="A2487" s="35">
        <v>1000054518</v>
      </c>
      <c r="B2487" s="36">
        <v>280</v>
      </c>
      <c r="C2487" s="36" t="s">
        <v>994</v>
      </c>
      <c r="D2487" s="37">
        <v>44421</v>
      </c>
      <c r="E2487" s="36">
        <v>234101</v>
      </c>
      <c r="F2487" s="38" t="s">
        <v>2270</v>
      </c>
      <c r="G2487" s="39" t="s">
        <v>695</v>
      </c>
      <c r="H2487" s="41">
        <v>7140</v>
      </c>
    </row>
    <row r="2488" spans="1:8" ht="20.25" x14ac:dyDescent="0.3">
      <c r="A2488" s="35">
        <v>1000054566</v>
      </c>
      <c r="B2488" s="36">
        <v>283</v>
      </c>
      <c r="C2488" s="36" t="s">
        <v>1638</v>
      </c>
      <c r="D2488" s="37">
        <v>44427</v>
      </c>
      <c r="E2488" s="36">
        <v>234101</v>
      </c>
      <c r="F2488" s="38" t="s">
        <v>2271</v>
      </c>
      <c r="G2488" s="39" t="s">
        <v>695</v>
      </c>
      <c r="H2488" s="41">
        <v>71744</v>
      </c>
    </row>
    <row r="2489" spans="1:8" ht="20.25" x14ac:dyDescent="0.3">
      <c r="A2489" s="35"/>
      <c r="B2489" s="36"/>
      <c r="C2489" s="36"/>
      <c r="D2489" s="37"/>
      <c r="E2489" s="36"/>
      <c r="F2489" s="38"/>
      <c r="G2489" s="96" t="s">
        <v>1145</v>
      </c>
      <c r="H2489" s="97">
        <f>SUM(H2486:H2488)</f>
        <v>85562</v>
      </c>
    </row>
    <row r="2490" spans="1:8" ht="20.25" x14ac:dyDescent="0.3">
      <c r="A2490" s="35">
        <v>1000054660</v>
      </c>
      <c r="B2490" s="36">
        <v>289</v>
      </c>
      <c r="C2490" s="36" t="s">
        <v>1262</v>
      </c>
      <c r="D2490" s="37">
        <v>44440</v>
      </c>
      <c r="E2490" s="36">
        <v>239301</v>
      </c>
      <c r="F2490" s="38" t="s">
        <v>2271</v>
      </c>
      <c r="G2490" s="39" t="s">
        <v>695</v>
      </c>
      <c r="H2490" s="41">
        <v>36352.26</v>
      </c>
    </row>
    <row r="2491" spans="1:8" ht="20.25" x14ac:dyDescent="0.3">
      <c r="A2491" s="35">
        <v>1000054791</v>
      </c>
      <c r="B2491" s="36">
        <v>295</v>
      </c>
      <c r="C2491" s="36" t="s">
        <v>1348</v>
      </c>
      <c r="D2491" s="37">
        <v>44452</v>
      </c>
      <c r="E2491" s="36">
        <v>234101</v>
      </c>
      <c r="F2491" s="38" t="s">
        <v>2271</v>
      </c>
      <c r="G2491" s="39" t="s">
        <v>695</v>
      </c>
      <c r="H2491" s="41">
        <v>38500</v>
      </c>
    </row>
    <row r="2492" spans="1:8" ht="20.25" x14ac:dyDescent="0.3">
      <c r="A2492" s="35">
        <v>1000054859</v>
      </c>
      <c r="B2492" s="36">
        <v>298</v>
      </c>
      <c r="C2492" s="36" t="s">
        <v>1265</v>
      </c>
      <c r="D2492" s="37">
        <v>44461</v>
      </c>
      <c r="E2492" s="36">
        <v>234101</v>
      </c>
      <c r="F2492" s="38" t="s">
        <v>2271</v>
      </c>
      <c r="G2492" s="39" t="s">
        <v>695</v>
      </c>
      <c r="H2492" s="41">
        <v>69080</v>
      </c>
    </row>
    <row r="2493" spans="1:8" ht="20.25" x14ac:dyDescent="0.3">
      <c r="A2493" s="35"/>
      <c r="B2493" s="36"/>
      <c r="C2493" s="36"/>
      <c r="D2493" s="37"/>
      <c r="E2493" s="36"/>
      <c r="F2493" s="38"/>
      <c r="G2493" s="96" t="s">
        <v>925</v>
      </c>
      <c r="H2493" s="97">
        <f>SUM(H2490:H2492)</f>
        <v>143932.26</v>
      </c>
    </row>
    <row r="2494" spans="1:8" ht="20.25" x14ac:dyDescent="0.3">
      <c r="A2494" s="35">
        <v>1000054981</v>
      </c>
      <c r="B2494" s="36">
        <v>303</v>
      </c>
      <c r="C2494" s="36" t="s">
        <v>1349</v>
      </c>
      <c r="D2494" s="37">
        <v>44474</v>
      </c>
      <c r="E2494" s="36">
        <v>234101</v>
      </c>
      <c r="F2494" s="38" t="s">
        <v>2271</v>
      </c>
      <c r="G2494" s="39" t="s">
        <v>695</v>
      </c>
      <c r="H2494" s="41">
        <v>75000</v>
      </c>
    </row>
    <row r="2495" spans="1:8" ht="20.25" x14ac:dyDescent="0.3">
      <c r="A2495" s="35">
        <v>1000055095</v>
      </c>
      <c r="B2495" s="36">
        <v>309</v>
      </c>
      <c r="C2495" s="36" t="s">
        <v>1521</v>
      </c>
      <c r="D2495" s="37">
        <v>44488</v>
      </c>
      <c r="E2495" s="36">
        <v>234101</v>
      </c>
      <c r="F2495" s="38" t="s">
        <v>2271</v>
      </c>
      <c r="G2495" s="39" t="s">
        <v>695</v>
      </c>
      <c r="H2495" s="41">
        <v>111240</v>
      </c>
    </row>
    <row r="2496" spans="1:8" ht="20.25" x14ac:dyDescent="0.3">
      <c r="A2496" s="35"/>
      <c r="B2496" s="36"/>
      <c r="C2496" s="36"/>
      <c r="D2496" s="37"/>
      <c r="E2496" s="36"/>
      <c r="F2496" s="38"/>
      <c r="G2496" s="96" t="s">
        <v>928</v>
      </c>
      <c r="H2496" s="97">
        <f>SUM(H2494:H2495)</f>
        <v>186240</v>
      </c>
    </row>
    <row r="2497" spans="1:8" ht="20.25" x14ac:dyDescent="0.3">
      <c r="A2497" s="35">
        <v>1000055285</v>
      </c>
      <c r="B2497" s="36">
        <v>318</v>
      </c>
      <c r="C2497" s="36" t="s">
        <v>2255</v>
      </c>
      <c r="D2497" s="37">
        <v>44510</v>
      </c>
      <c r="E2497" s="36">
        <v>239301</v>
      </c>
      <c r="F2497" s="38" t="s">
        <v>2271</v>
      </c>
      <c r="G2497" s="39" t="s">
        <v>695</v>
      </c>
      <c r="H2497" s="41">
        <v>36960</v>
      </c>
    </row>
    <row r="2498" spans="1:8" ht="20.25" x14ac:dyDescent="0.3">
      <c r="A2498" s="35"/>
      <c r="B2498" s="36"/>
      <c r="C2498" s="36"/>
      <c r="D2498" s="37"/>
      <c r="E2498" s="36"/>
      <c r="F2498" s="38"/>
      <c r="G2498" s="96" t="s">
        <v>2272</v>
      </c>
      <c r="H2498" s="97">
        <f>SUM(H2497)</f>
        <v>36960</v>
      </c>
    </row>
    <row r="2499" spans="1:8" ht="20.25" x14ac:dyDescent="0.3">
      <c r="A2499" s="35">
        <v>1000055454</v>
      </c>
      <c r="B2499" s="36">
        <v>331</v>
      </c>
      <c r="C2499" s="36" t="s">
        <v>1354</v>
      </c>
      <c r="D2499" s="37">
        <v>44531</v>
      </c>
      <c r="E2499" s="36">
        <v>239301</v>
      </c>
      <c r="F2499" s="38" t="s">
        <v>2271</v>
      </c>
      <c r="G2499" s="39" t="s">
        <v>695</v>
      </c>
      <c r="H2499" s="41">
        <v>36960</v>
      </c>
    </row>
    <row r="2500" spans="1:8" ht="20.25" x14ac:dyDescent="0.3">
      <c r="A2500" s="56">
        <v>1000055407</v>
      </c>
      <c r="B2500" s="36">
        <v>329</v>
      </c>
      <c r="C2500" s="36" t="s">
        <v>2273</v>
      </c>
      <c r="D2500" s="37">
        <v>44526</v>
      </c>
      <c r="E2500" s="36">
        <v>239301</v>
      </c>
      <c r="F2500" s="38" t="s">
        <v>2271</v>
      </c>
      <c r="G2500" s="39" t="s">
        <v>695</v>
      </c>
      <c r="H2500" s="41">
        <v>36957</v>
      </c>
    </row>
    <row r="2501" spans="1:8" ht="20.25" x14ac:dyDescent="0.3">
      <c r="A2501" s="35">
        <v>1000055398</v>
      </c>
      <c r="B2501" s="36">
        <v>328</v>
      </c>
      <c r="C2501" s="36" t="s">
        <v>1523</v>
      </c>
      <c r="D2501" s="37">
        <v>44525</v>
      </c>
      <c r="E2501" s="36">
        <v>239301</v>
      </c>
      <c r="F2501" s="38" t="s">
        <v>2271</v>
      </c>
      <c r="G2501" s="39" t="s">
        <v>695</v>
      </c>
      <c r="H2501" s="41">
        <v>65835</v>
      </c>
    </row>
    <row r="2502" spans="1:8" ht="20.25" x14ac:dyDescent="0.3">
      <c r="A2502" s="35">
        <v>1000055511</v>
      </c>
      <c r="B2502" s="36">
        <v>341</v>
      </c>
      <c r="C2502" s="36" t="s">
        <v>2274</v>
      </c>
      <c r="D2502" s="37">
        <v>44540</v>
      </c>
      <c r="E2502" s="36">
        <v>239301</v>
      </c>
      <c r="F2502" s="38" t="s">
        <v>2271</v>
      </c>
      <c r="G2502" s="39" t="s">
        <v>695</v>
      </c>
      <c r="H2502" s="41">
        <v>81915</v>
      </c>
    </row>
    <row r="2503" spans="1:8" ht="20.25" x14ac:dyDescent="0.3">
      <c r="A2503" s="35"/>
      <c r="B2503" s="36"/>
      <c r="C2503" s="36"/>
      <c r="D2503" s="37"/>
      <c r="E2503" s="36"/>
      <c r="F2503" s="38"/>
      <c r="G2503" s="96" t="s">
        <v>996</v>
      </c>
      <c r="H2503" s="97">
        <f>SUM(H2499:H2502)</f>
        <v>221667</v>
      </c>
    </row>
    <row r="2504" spans="1:8" ht="20.25" x14ac:dyDescent="0.3">
      <c r="A2504" s="35">
        <v>1000056139</v>
      </c>
      <c r="B2504" s="36">
        <v>358</v>
      </c>
      <c r="C2504" s="36" t="s">
        <v>1356</v>
      </c>
      <c r="D2504" s="37">
        <v>44616</v>
      </c>
      <c r="E2504" s="36">
        <v>239301</v>
      </c>
      <c r="F2504" s="38" t="s">
        <v>2271</v>
      </c>
      <c r="G2504" s="39" t="s">
        <v>695</v>
      </c>
      <c r="H2504" s="41">
        <v>39500</v>
      </c>
    </row>
    <row r="2505" spans="1:8" ht="20.25" x14ac:dyDescent="0.3">
      <c r="A2505" s="35"/>
      <c r="B2505" s="36"/>
      <c r="C2505" s="36"/>
      <c r="D2505" s="37"/>
      <c r="E2505" s="36"/>
      <c r="F2505" s="38"/>
      <c r="G2505" s="96" t="s">
        <v>940</v>
      </c>
      <c r="H2505" s="97">
        <f>SUM(H2504:H2504)</f>
        <v>39500</v>
      </c>
    </row>
    <row r="2506" spans="1:8" ht="20.25" x14ac:dyDescent="0.3">
      <c r="A2506" s="35">
        <v>1000056482</v>
      </c>
      <c r="B2506" s="36">
        <v>376</v>
      </c>
      <c r="C2506" s="36" t="s">
        <v>1208</v>
      </c>
      <c r="D2506" s="37">
        <v>44671</v>
      </c>
      <c r="E2506" s="36">
        <v>234101</v>
      </c>
      <c r="F2506" s="38" t="s">
        <v>2271</v>
      </c>
      <c r="G2506" s="39" t="s">
        <v>695</v>
      </c>
      <c r="H2506" s="41">
        <v>41600</v>
      </c>
    </row>
    <row r="2507" spans="1:8" ht="20.25" x14ac:dyDescent="0.3">
      <c r="A2507" s="35">
        <v>1000056864</v>
      </c>
      <c r="B2507" s="36">
        <v>394</v>
      </c>
      <c r="C2507" s="36" t="s">
        <v>1806</v>
      </c>
      <c r="D2507" s="37">
        <v>44722</v>
      </c>
      <c r="E2507" s="36">
        <v>239301</v>
      </c>
      <c r="F2507" s="38" t="s">
        <v>2271</v>
      </c>
      <c r="G2507" s="39" t="s">
        <v>695</v>
      </c>
      <c r="H2507" s="41">
        <v>51330</v>
      </c>
    </row>
    <row r="2508" spans="1:8" ht="20.25" x14ac:dyDescent="0.3">
      <c r="A2508" s="35"/>
      <c r="B2508" s="36"/>
      <c r="C2508" s="36"/>
      <c r="D2508" s="37"/>
      <c r="E2508" s="36"/>
      <c r="F2508" s="38"/>
      <c r="G2508" s="96" t="s">
        <v>916</v>
      </c>
      <c r="H2508" s="97">
        <f>SUM(H2506:H2507)</f>
        <v>92930</v>
      </c>
    </row>
    <row r="2509" spans="1:8" ht="20.25" x14ac:dyDescent="0.3">
      <c r="A2509" s="35"/>
      <c r="B2509" s="36"/>
      <c r="C2509" s="36"/>
      <c r="D2509" s="37"/>
      <c r="E2509" s="36"/>
      <c r="F2509" s="38"/>
      <c r="G2509" s="47" t="s">
        <v>2275</v>
      </c>
      <c r="H2509" s="81">
        <f>SUM(H2508,H2505,H2503,H2498,H2496,H2493,H2489,H2485,H2482,H2480)</f>
        <v>1024741.26</v>
      </c>
    </row>
    <row r="2510" spans="1:8" ht="20.25" x14ac:dyDescent="0.3">
      <c r="A2510" s="35">
        <v>1000057513</v>
      </c>
      <c r="B2510" s="36" t="s">
        <v>839</v>
      </c>
      <c r="C2510" s="36"/>
      <c r="D2510" s="37" t="s">
        <v>2276</v>
      </c>
      <c r="E2510" s="36">
        <v>237104</v>
      </c>
      <c r="F2510" s="38" t="s">
        <v>2277</v>
      </c>
      <c r="G2510" s="39" t="s">
        <v>840</v>
      </c>
      <c r="H2510" s="41">
        <v>88560</v>
      </c>
    </row>
    <row r="2511" spans="1:8" ht="20.25" x14ac:dyDescent="0.3">
      <c r="A2511" s="35">
        <v>1000057125</v>
      </c>
      <c r="B2511" s="36">
        <v>9481</v>
      </c>
      <c r="C2511" s="36" t="s">
        <v>2278</v>
      </c>
      <c r="D2511" s="37">
        <v>44757</v>
      </c>
      <c r="E2511" s="36">
        <v>237104</v>
      </c>
      <c r="F2511" s="38" t="s">
        <v>2277</v>
      </c>
      <c r="G2511" s="39" t="s">
        <v>840</v>
      </c>
      <c r="H2511" s="41">
        <v>73800</v>
      </c>
    </row>
    <row r="2512" spans="1:8" ht="20.25" x14ac:dyDescent="0.3">
      <c r="A2512" s="35"/>
      <c r="B2512" s="36"/>
      <c r="C2512" s="36"/>
      <c r="D2512" s="37"/>
      <c r="E2512" s="36"/>
      <c r="F2512" s="38"/>
      <c r="G2512" s="96" t="s">
        <v>2279</v>
      </c>
      <c r="H2512" s="97">
        <f>SUM(H2510)</f>
        <v>88560</v>
      </c>
    </row>
    <row r="2513" spans="1:8" ht="20.25" x14ac:dyDescent="0.3">
      <c r="A2513" s="35"/>
      <c r="B2513" s="36"/>
      <c r="C2513" s="36"/>
      <c r="D2513" s="37"/>
      <c r="E2513" s="36"/>
      <c r="F2513" s="38"/>
      <c r="G2513" s="47" t="s">
        <v>2280</v>
      </c>
      <c r="H2513" s="81">
        <f>SUM(H2512)</f>
        <v>88560</v>
      </c>
    </row>
    <row r="2514" spans="1:8" ht="20.25" x14ac:dyDescent="0.3">
      <c r="A2514" s="56">
        <v>1000056821</v>
      </c>
      <c r="B2514" s="36">
        <v>3133</v>
      </c>
      <c r="C2514" s="36" t="s">
        <v>2281</v>
      </c>
      <c r="D2514" s="37">
        <v>44725</v>
      </c>
      <c r="E2514" s="36">
        <v>239301</v>
      </c>
      <c r="F2514" s="38" t="s">
        <v>2282</v>
      </c>
      <c r="G2514" s="39" t="s">
        <v>705</v>
      </c>
      <c r="H2514" s="41">
        <v>86234.4</v>
      </c>
    </row>
    <row r="2515" spans="1:8" ht="20.25" x14ac:dyDescent="0.3">
      <c r="A2515" s="35">
        <v>1000056805</v>
      </c>
      <c r="B2515" s="36">
        <v>3135</v>
      </c>
      <c r="C2515" s="36" t="s">
        <v>2155</v>
      </c>
      <c r="D2515" s="37">
        <v>44725</v>
      </c>
      <c r="E2515" s="36">
        <v>239301</v>
      </c>
      <c r="F2515" s="38" t="s">
        <v>2282</v>
      </c>
      <c r="G2515" s="39" t="s">
        <v>705</v>
      </c>
      <c r="H2515" s="41">
        <v>100359</v>
      </c>
    </row>
    <row r="2516" spans="1:8" ht="20.25" x14ac:dyDescent="0.3">
      <c r="A2516" s="35">
        <v>1000056806</v>
      </c>
      <c r="B2516" s="36">
        <v>3136</v>
      </c>
      <c r="C2516" s="36" t="s">
        <v>2224</v>
      </c>
      <c r="D2516" s="37">
        <v>44725</v>
      </c>
      <c r="E2516" s="36">
        <v>239301</v>
      </c>
      <c r="F2516" s="38" t="s">
        <v>2282</v>
      </c>
      <c r="G2516" s="39" t="s">
        <v>705</v>
      </c>
      <c r="H2516" s="41">
        <v>102093.6</v>
      </c>
    </row>
    <row r="2517" spans="1:8" ht="20.25" x14ac:dyDescent="0.3">
      <c r="A2517" s="35"/>
      <c r="B2517" s="36"/>
      <c r="C2517" s="36"/>
      <c r="D2517" s="37"/>
      <c r="E2517" s="36"/>
      <c r="F2517" s="38"/>
      <c r="G2517" s="96" t="s">
        <v>916</v>
      </c>
      <c r="H2517" s="97">
        <f>SUM(H2514:H2516)</f>
        <v>288687</v>
      </c>
    </row>
    <row r="2518" spans="1:8" ht="20.25" x14ac:dyDescent="0.3">
      <c r="A2518" s="35">
        <v>1000056821</v>
      </c>
      <c r="B2518" s="36">
        <v>3133</v>
      </c>
      <c r="C2518" s="36" t="s">
        <v>2281</v>
      </c>
      <c r="D2518" s="37">
        <v>44725</v>
      </c>
      <c r="E2518" s="36">
        <v>239301</v>
      </c>
      <c r="F2518" s="38" t="s">
        <v>2282</v>
      </c>
      <c r="G2518" s="39" t="s">
        <v>705</v>
      </c>
      <c r="H2518" s="41">
        <v>86234.4</v>
      </c>
    </row>
    <row r="2519" spans="1:8" ht="20.25" x14ac:dyDescent="0.3">
      <c r="A2519" s="35"/>
      <c r="B2519" s="36"/>
      <c r="C2519" s="36"/>
      <c r="D2519" s="37"/>
      <c r="E2519" s="36"/>
      <c r="F2519" s="38"/>
      <c r="G2519" s="96" t="s">
        <v>883</v>
      </c>
      <c r="H2519" s="97">
        <f>SUM(H2518)</f>
        <v>86234.4</v>
      </c>
    </row>
    <row r="2520" spans="1:8" ht="20.25" x14ac:dyDescent="0.3">
      <c r="A2520" s="35"/>
      <c r="B2520" s="36"/>
      <c r="C2520" s="36"/>
      <c r="D2520" s="37"/>
      <c r="E2520" s="36"/>
      <c r="F2520" s="38"/>
      <c r="G2520" s="47" t="s">
        <v>2283</v>
      </c>
      <c r="H2520" s="81">
        <f>SUM(H2519,H2517)</f>
        <v>374921.4</v>
      </c>
    </row>
    <row r="2521" spans="1:8" ht="20.25" x14ac:dyDescent="0.3">
      <c r="A2521" s="35">
        <v>1000055013</v>
      </c>
      <c r="B2521" s="36">
        <v>32919</v>
      </c>
      <c r="C2521" s="36" t="s">
        <v>1547</v>
      </c>
      <c r="D2521" s="37">
        <v>44480</v>
      </c>
      <c r="E2521" s="36">
        <v>237202</v>
      </c>
      <c r="F2521" s="38">
        <v>101709741</v>
      </c>
      <c r="G2521" s="39" t="s">
        <v>706</v>
      </c>
      <c r="H2521" s="41">
        <v>128589.73</v>
      </c>
    </row>
    <row r="2522" spans="1:8" ht="20.25" x14ac:dyDescent="0.3">
      <c r="A2522" s="35"/>
      <c r="B2522" s="36"/>
      <c r="C2522" s="36"/>
      <c r="D2522" s="37"/>
      <c r="E2522" s="36"/>
      <c r="F2522" s="38"/>
      <c r="G2522" s="96" t="s">
        <v>928</v>
      </c>
      <c r="H2522" s="97">
        <f>SUM(H2521:H2521)</f>
        <v>128589.73</v>
      </c>
    </row>
    <row r="2523" spans="1:8" ht="20.25" x14ac:dyDescent="0.3">
      <c r="A2523" s="35">
        <v>1000055261</v>
      </c>
      <c r="B2523" s="36">
        <v>33261</v>
      </c>
      <c r="C2523" s="36" t="s">
        <v>1421</v>
      </c>
      <c r="D2523" s="37">
        <v>44480</v>
      </c>
      <c r="E2523" s="36">
        <v>237202</v>
      </c>
      <c r="F2523" s="38">
        <v>101709741</v>
      </c>
      <c r="G2523" s="39" t="s">
        <v>706</v>
      </c>
      <c r="H2523" s="41">
        <v>125939.58</v>
      </c>
    </row>
    <row r="2524" spans="1:8" ht="20.25" x14ac:dyDescent="0.3">
      <c r="A2524" s="35"/>
      <c r="B2524" s="36"/>
      <c r="C2524" s="36"/>
      <c r="D2524" s="37"/>
      <c r="E2524" s="36"/>
      <c r="F2524" s="38"/>
      <c r="G2524" s="96" t="s">
        <v>931</v>
      </c>
      <c r="H2524" s="97">
        <f>SUM(H2523)</f>
        <v>125939.58</v>
      </c>
    </row>
    <row r="2525" spans="1:8" ht="20.25" x14ac:dyDescent="0.3">
      <c r="A2525" s="35">
        <v>1000055424</v>
      </c>
      <c r="B2525" s="36">
        <v>33509</v>
      </c>
      <c r="C2525" s="36" t="s">
        <v>2284</v>
      </c>
      <c r="D2525" s="37">
        <v>44529</v>
      </c>
      <c r="E2525" s="36">
        <v>237202</v>
      </c>
      <c r="F2525" s="38">
        <v>101709741</v>
      </c>
      <c r="G2525" s="39" t="s">
        <v>706</v>
      </c>
      <c r="H2525" s="41">
        <v>4420.6000000000004</v>
      </c>
    </row>
    <row r="2526" spans="1:8" ht="20.25" x14ac:dyDescent="0.3">
      <c r="A2526" s="35">
        <v>1000055423</v>
      </c>
      <c r="B2526" s="36">
        <v>33510</v>
      </c>
      <c r="C2526" s="36" t="s">
        <v>2285</v>
      </c>
      <c r="D2526" s="37">
        <v>44529</v>
      </c>
      <c r="E2526" s="36">
        <v>237202</v>
      </c>
      <c r="F2526" s="38">
        <v>101709741</v>
      </c>
      <c r="G2526" s="39" t="s">
        <v>706</v>
      </c>
      <c r="H2526" s="41">
        <v>123398.47</v>
      </c>
    </row>
    <row r="2527" spans="1:8" ht="20.25" x14ac:dyDescent="0.3">
      <c r="A2527" s="35"/>
      <c r="B2527" s="36"/>
      <c r="C2527" s="36"/>
      <c r="D2527" s="37"/>
      <c r="E2527" s="36"/>
      <c r="F2527" s="38"/>
      <c r="G2527" s="96" t="s">
        <v>996</v>
      </c>
      <c r="H2527" s="97">
        <f>SUM(H2525:H2526)</f>
        <v>127819.07</v>
      </c>
    </row>
    <row r="2528" spans="1:8" ht="20.25" x14ac:dyDescent="0.3">
      <c r="A2528" s="35">
        <v>1000056239</v>
      </c>
      <c r="B2528" s="36">
        <v>34607</v>
      </c>
      <c r="C2528" s="36" t="s">
        <v>2286</v>
      </c>
      <c r="D2528" s="37">
        <v>44638</v>
      </c>
      <c r="E2528" s="36">
        <v>237202</v>
      </c>
      <c r="F2528" s="38">
        <v>101709741</v>
      </c>
      <c r="G2528" s="39" t="s">
        <v>706</v>
      </c>
      <c r="H2528" s="41">
        <v>90487.06</v>
      </c>
    </row>
    <row r="2529" spans="1:8" ht="20.25" x14ac:dyDescent="0.3">
      <c r="A2529" s="35">
        <v>1000056202</v>
      </c>
      <c r="B2529" s="36">
        <v>34565</v>
      </c>
      <c r="C2529" s="36" t="s">
        <v>2287</v>
      </c>
      <c r="D2529" s="37">
        <v>44635</v>
      </c>
      <c r="E2529" s="36">
        <v>237203</v>
      </c>
      <c r="F2529" s="38">
        <v>101709741</v>
      </c>
      <c r="G2529" s="39" t="s">
        <v>706</v>
      </c>
      <c r="H2529" s="41">
        <v>25742.29</v>
      </c>
    </row>
    <row r="2530" spans="1:8" ht="20.25" x14ac:dyDescent="0.3">
      <c r="A2530" s="35"/>
      <c r="B2530" s="36"/>
      <c r="C2530" s="36"/>
      <c r="D2530" s="37"/>
      <c r="E2530" s="36"/>
      <c r="F2530" s="38"/>
      <c r="G2530" s="96" t="s">
        <v>940</v>
      </c>
      <c r="H2530" s="97">
        <f>SUM(H2528:H2529)</f>
        <v>116229.35</v>
      </c>
    </row>
    <row r="2531" spans="1:8" ht="20.25" x14ac:dyDescent="0.3">
      <c r="A2531" s="35">
        <v>1000056550</v>
      </c>
      <c r="B2531" s="36">
        <v>35101</v>
      </c>
      <c r="C2531" s="36" t="s">
        <v>2288</v>
      </c>
      <c r="D2531" s="37">
        <v>44680</v>
      </c>
      <c r="E2531" s="36">
        <v>237202</v>
      </c>
      <c r="F2531" s="38">
        <v>101709741</v>
      </c>
      <c r="G2531" s="39" t="s">
        <v>706</v>
      </c>
      <c r="H2531" s="41">
        <v>121132.08</v>
      </c>
    </row>
    <row r="2532" spans="1:8" ht="20.25" x14ac:dyDescent="0.3">
      <c r="A2532" s="35"/>
      <c r="B2532" s="36"/>
      <c r="C2532" s="36"/>
      <c r="D2532" s="37"/>
      <c r="E2532" s="36"/>
      <c r="F2532" s="38"/>
      <c r="G2532" s="96" t="s">
        <v>960</v>
      </c>
      <c r="H2532" s="97">
        <f>SUM(H2531)</f>
        <v>121132.08</v>
      </c>
    </row>
    <row r="2533" spans="1:8" ht="20.25" x14ac:dyDescent="0.3">
      <c r="A2533" s="35">
        <v>1000056834</v>
      </c>
      <c r="B2533" s="36">
        <v>35605</v>
      </c>
      <c r="C2533" s="36" t="s">
        <v>2289</v>
      </c>
      <c r="D2533" s="37">
        <v>44721</v>
      </c>
      <c r="E2533" s="36">
        <v>237202</v>
      </c>
      <c r="F2533" s="38">
        <v>101709741</v>
      </c>
      <c r="G2533" s="39" t="s">
        <v>706</v>
      </c>
      <c r="H2533" s="41">
        <v>143311.88</v>
      </c>
    </row>
    <row r="2534" spans="1:8" ht="20.25" x14ac:dyDescent="0.3">
      <c r="A2534" s="35">
        <v>1000057097</v>
      </c>
      <c r="B2534" s="36">
        <v>36072</v>
      </c>
      <c r="C2534" s="36" t="s">
        <v>1449</v>
      </c>
      <c r="D2534" s="37">
        <v>44761</v>
      </c>
      <c r="E2534" s="36">
        <v>237202</v>
      </c>
      <c r="F2534" s="38">
        <v>101709741</v>
      </c>
      <c r="G2534" s="39" t="s">
        <v>706</v>
      </c>
      <c r="H2534" s="41">
        <v>3799.6</v>
      </c>
    </row>
    <row r="2535" spans="1:8" ht="20.25" x14ac:dyDescent="0.3">
      <c r="A2535" s="35">
        <v>1000057033</v>
      </c>
      <c r="B2535" s="36">
        <v>35974</v>
      </c>
      <c r="C2535" s="36" t="s">
        <v>2290</v>
      </c>
      <c r="D2535" s="37">
        <v>44750</v>
      </c>
      <c r="E2535" s="36">
        <v>237202</v>
      </c>
      <c r="F2535" s="38">
        <v>101709741</v>
      </c>
      <c r="G2535" s="39" t="s">
        <v>706</v>
      </c>
      <c r="H2535" s="41">
        <v>148437.01</v>
      </c>
    </row>
    <row r="2536" spans="1:8" ht="20.25" x14ac:dyDescent="0.3">
      <c r="A2536" s="35"/>
      <c r="B2536" s="36"/>
      <c r="C2536" s="36"/>
      <c r="D2536" s="37"/>
      <c r="E2536" s="36"/>
      <c r="F2536" s="38"/>
      <c r="G2536" s="96" t="s">
        <v>860</v>
      </c>
      <c r="H2536" s="97">
        <f>SUM(H2533:H2535)</f>
        <v>295548.49</v>
      </c>
    </row>
    <row r="2537" spans="1:8" ht="20.25" x14ac:dyDescent="0.3">
      <c r="A2537" s="35">
        <v>1000057218</v>
      </c>
      <c r="B2537" s="36">
        <v>36271</v>
      </c>
      <c r="C2537" s="36" t="s">
        <v>2291</v>
      </c>
      <c r="D2537" s="37">
        <v>44778</v>
      </c>
      <c r="E2537" s="36">
        <v>237202</v>
      </c>
      <c r="F2537" s="38">
        <v>101709741</v>
      </c>
      <c r="G2537" s="39" t="s">
        <v>706</v>
      </c>
      <c r="H2537" s="41">
        <v>157909.56</v>
      </c>
    </row>
    <row r="2538" spans="1:8" ht="20.25" x14ac:dyDescent="0.3">
      <c r="A2538" s="35">
        <v>1000057286</v>
      </c>
      <c r="B2538" s="36">
        <v>36377</v>
      </c>
      <c r="C2538" s="36" t="s">
        <v>2292</v>
      </c>
      <c r="D2538" s="37">
        <v>44778</v>
      </c>
      <c r="E2538" s="36">
        <v>237202</v>
      </c>
      <c r="F2538" s="38">
        <v>101709741</v>
      </c>
      <c r="G2538" s="39" t="s">
        <v>706</v>
      </c>
      <c r="H2538" s="41">
        <v>14862.17</v>
      </c>
    </row>
    <row r="2539" spans="1:8" ht="20.25" x14ac:dyDescent="0.3">
      <c r="A2539" s="35">
        <v>1000057287</v>
      </c>
      <c r="B2539" s="36">
        <v>36375</v>
      </c>
      <c r="C2539" s="36" t="s">
        <v>2088</v>
      </c>
      <c r="D2539" s="37">
        <v>44788</v>
      </c>
      <c r="E2539" s="36">
        <v>237202</v>
      </c>
      <c r="F2539" s="38">
        <v>101709741</v>
      </c>
      <c r="G2539" s="39" t="s">
        <v>706</v>
      </c>
      <c r="H2539" s="41">
        <v>28401.55</v>
      </c>
    </row>
    <row r="2540" spans="1:8" ht="20.25" x14ac:dyDescent="0.3">
      <c r="A2540" s="35"/>
      <c r="B2540" s="36"/>
      <c r="C2540" s="36"/>
      <c r="D2540" s="37"/>
      <c r="E2540" s="36"/>
      <c r="F2540" s="38"/>
      <c r="G2540" s="96" t="s">
        <v>872</v>
      </c>
      <c r="H2540" s="97">
        <f>SUM(H2537:H2539)</f>
        <v>201173.28</v>
      </c>
    </row>
    <row r="2541" spans="1:8" ht="20.25" x14ac:dyDescent="0.3">
      <c r="A2541" s="35">
        <v>1000057549</v>
      </c>
      <c r="B2541" s="36">
        <v>36824</v>
      </c>
      <c r="C2541" s="36" t="s">
        <v>2293</v>
      </c>
      <c r="D2541" s="37">
        <v>44825</v>
      </c>
      <c r="E2541" s="36">
        <v>237202</v>
      </c>
      <c r="F2541" s="38">
        <v>101709741</v>
      </c>
      <c r="G2541" s="39" t="s">
        <v>706</v>
      </c>
      <c r="H2541" s="41">
        <v>33846.29</v>
      </c>
    </row>
    <row r="2542" spans="1:8" ht="20.25" x14ac:dyDescent="0.3">
      <c r="A2542" s="35">
        <v>1000057421</v>
      </c>
      <c r="B2542" s="36">
        <v>36821</v>
      </c>
      <c r="C2542" s="36" t="s">
        <v>2294</v>
      </c>
      <c r="D2542" s="37">
        <v>44825</v>
      </c>
      <c r="E2542" s="36">
        <v>237202</v>
      </c>
      <c r="F2542" s="38">
        <v>101709741</v>
      </c>
      <c r="G2542" s="39" t="s">
        <v>706</v>
      </c>
      <c r="H2542" s="41">
        <v>6550</v>
      </c>
    </row>
    <row r="2543" spans="1:8" ht="20.25" x14ac:dyDescent="0.3">
      <c r="A2543" s="35">
        <v>1000057514</v>
      </c>
      <c r="B2543" s="36">
        <v>36789</v>
      </c>
      <c r="C2543" s="36" t="s">
        <v>2295</v>
      </c>
      <c r="D2543" s="37">
        <v>44820</v>
      </c>
      <c r="E2543" s="36">
        <v>237202</v>
      </c>
      <c r="F2543" s="38">
        <v>101709741</v>
      </c>
      <c r="G2543" s="39" t="s">
        <v>706</v>
      </c>
      <c r="H2543" s="41">
        <v>158108.51</v>
      </c>
    </row>
    <row r="2544" spans="1:8" ht="20.25" x14ac:dyDescent="0.3">
      <c r="A2544" s="35"/>
      <c r="B2544" s="36"/>
      <c r="C2544" s="36"/>
      <c r="D2544" s="37"/>
      <c r="E2544" s="36"/>
      <c r="F2544" s="38"/>
      <c r="G2544" s="96" t="s">
        <v>883</v>
      </c>
      <c r="H2544" s="97">
        <f>SUM(H2541:H2543)</f>
        <v>198504.80000000002</v>
      </c>
    </row>
    <row r="2545" spans="1:8" ht="20.25" x14ac:dyDescent="0.3">
      <c r="A2545" s="35"/>
      <c r="B2545" s="36"/>
      <c r="C2545" s="36"/>
      <c r="D2545" s="37"/>
      <c r="E2545" s="36"/>
      <c r="F2545" s="38"/>
      <c r="G2545" s="45" t="s">
        <v>2296</v>
      </c>
      <c r="H2545" s="81">
        <f>SUM(H2544,H2540,H2536,H2532,H2530,H2527,H2524,H2522)</f>
        <v>1314936.3800000001</v>
      </c>
    </row>
    <row r="2546" spans="1:8" ht="20.25" x14ac:dyDescent="0.3">
      <c r="A2546" s="35">
        <v>1000055447</v>
      </c>
      <c r="B2546" s="36">
        <v>125</v>
      </c>
      <c r="C2546" s="36" t="s">
        <v>2172</v>
      </c>
      <c r="D2546" s="37">
        <v>44530</v>
      </c>
      <c r="E2546" s="36">
        <v>235401</v>
      </c>
      <c r="F2546" s="38" t="s">
        <v>2297</v>
      </c>
      <c r="G2546" s="48" t="s">
        <v>709</v>
      </c>
      <c r="H2546" s="41">
        <v>97940</v>
      </c>
    </row>
    <row r="2547" spans="1:8" ht="20.25" x14ac:dyDescent="0.3">
      <c r="A2547" s="35">
        <v>1000055391</v>
      </c>
      <c r="B2547" s="36">
        <v>124</v>
      </c>
      <c r="C2547" s="36" t="s">
        <v>2170</v>
      </c>
      <c r="D2547" s="37">
        <v>44525</v>
      </c>
      <c r="E2547" s="36">
        <v>239601</v>
      </c>
      <c r="F2547" s="38" t="s">
        <v>2297</v>
      </c>
      <c r="G2547" s="48" t="s">
        <v>709</v>
      </c>
      <c r="H2547" s="41">
        <v>97940</v>
      </c>
    </row>
    <row r="2548" spans="1:8" ht="20.25" x14ac:dyDescent="0.3">
      <c r="A2548" s="35">
        <v>1000055446</v>
      </c>
      <c r="B2548" s="36">
        <v>126</v>
      </c>
      <c r="C2548" s="36" t="s">
        <v>2171</v>
      </c>
      <c r="D2548" s="37">
        <v>44531</v>
      </c>
      <c r="E2548" s="36">
        <v>236304</v>
      </c>
      <c r="F2548" s="38" t="s">
        <v>2297</v>
      </c>
      <c r="G2548" s="48" t="s">
        <v>709</v>
      </c>
      <c r="H2548" s="41">
        <v>7676.14</v>
      </c>
    </row>
    <row r="2549" spans="1:8" ht="20.25" x14ac:dyDescent="0.3">
      <c r="A2549" s="35">
        <v>1000055390</v>
      </c>
      <c r="B2549" s="36">
        <v>123</v>
      </c>
      <c r="C2549" s="36" t="s">
        <v>1177</v>
      </c>
      <c r="D2549" s="37">
        <v>44523</v>
      </c>
      <c r="E2549" s="36">
        <v>265401</v>
      </c>
      <c r="F2549" s="38" t="s">
        <v>2297</v>
      </c>
      <c r="G2549" s="48" t="s">
        <v>709</v>
      </c>
      <c r="H2549" s="41">
        <v>106200</v>
      </c>
    </row>
    <row r="2550" spans="1:8" ht="20.25" x14ac:dyDescent="0.3">
      <c r="A2550" s="35">
        <v>1000055489</v>
      </c>
      <c r="B2550" s="36">
        <v>127</v>
      </c>
      <c r="C2550" s="36" t="s">
        <v>1180</v>
      </c>
      <c r="D2550" s="37">
        <v>44536</v>
      </c>
      <c r="E2550" s="36">
        <v>265401</v>
      </c>
      <c r="F2550" s="38" t="s">
        <v>2297</v>
      </c>
      <c r="G2550" s="48" t="s">
        <v>709</v>
      </c>
      <c r="H2550" s="41">
        <v>129800</v>
      </c>
    </row>
    <row r="2551" spans="1:8" ht="20.25" x14ac:dyDescent="0.3">
      <c r="A2551" s="35">
        <v>1000055528</v>
      </c>
      <c r="B2551" s="36">
        <v>129</v>
      </c>
      <c r="C2551" s="36" t="s">
        <v>2031</v>
      </c>
      <c r="D2551" s="37">
        <v>44537</v>
      </c>
      <c r="E2551" s="36">
        <v>237206</v>
      </c>
      <c r="F2551" s="38" t="s">
        <v>2297</v>
      </c>
      <c r="G2551" s="48" t="s">
        <v>709</v>
      </c>
      <c r="H2551" s="41">
        <v>33671.300000000003</v>
      </c>
    </row>
    <row r="2552" spans="1:8" ht="20.25" x14ac:dyDescent="0.3">
      <c r="A2552" s="35">
        <v>1000055554</v>
      </c>
      <c r="B2552" s="36">
        <v>131</v>
      </c>
      <c r="C2552" s="36" t="s">
        <v>2032</v>
      </c>
      <c r="D2552" s="37">
        <v>44544</v>
      </c>
      <c r="E2552" s="36">
        <v>237206</v>
      </c>
      <c r="F2552" s="38" t="s">
        <v>2297</v>
      </c>
      <c r="G2552" s="48" t="s">
        <v>709</v>
      </c>
      <c r="H2552" s="41">
        <v>20824.05</v>
      </c>
    </row>
    <row r="2553" spans="1:8" ht="20.25" x14ac:dyDescent="0.3">
      <c r="A2553" s="35">
        <v>1000055553</v>
      </c>
      <c r="B2553" s="36">
        <v>132</v>
      </c>
      <c r="C2553" s="36" t="s">
        <v>1833</v>
      </c>
      <c r="D2553" s="37">
        <v>44544</v>
      </c>
      <c r="E2553" s="36">
        <v>239601</v>
      </c>
      <c r="F2553" s="38" t="s">
        <v>2297</v>
      </c>
      <c r="G2553" s="48" t="s">
        <v>709</v>
      </c>
      <c r="H2553" s="41">
        <v>126336.7</v>
      </c>
    </row>
    <row r="2554" spans="1:8" ht="20.25" x14ac:dyDescent="0.3">
      <c r="A2554" s="35"/>
      <c r="B2554" s="36"/>
      <c r="C2554" s="36"/>
      <c r="D2554" s="37"/>
      <c r="E2554" s="36"/>
      <c r="F2554" s="38"/>
      <c r="G2554" s="96" t="s">
        <v>996</v>
      </c>
      <c r="H2554" s="97">
        <f>SUM(H2546:H2553)</f>
        <v>620388.18999999994</v>
      </c>
    </row>
    <row r="2555" spans="1:8" ht="20.25" x14ac:dyDescent="0.3">
      <c r="A2555" s="35" t="s">
        <v>21</v>
      </c>
      <c r="B2555" s="36">
        <v>135</v>
      </c>
      <c r="C2555" s="36" t="s">
        <v>1182</v>
      </c>
      <c r="D2555" s="37">
        <v>44552</v>
      </c>
      <c r="E2555" s="36">
        <v>228706</v>
      </c>
      <c r="F2555" s="38" t="s">
        <v>2297</v>
      </c>
      <c r="G2555" s="48" t="s">
        <v>709</v>
      </c>
      <c r="H2555" s="41">
        <v>24000</v>
      </c>
    </row>
    <row r="2556" spans="1:8" ht="20.25" x14ac:dyDescent="0.3">
      <c r="A2556" s="56">
        <v>1000056196</v>
      </c>
      <c r="B2556" s="36">
        <v>172</v>
      </c>
      <c r="C2556" s="36" t="s">
        <v>2298</v>
      </c>
      <c r="D2556" s="37">
        <v>44630</v>
      </c>
      <c r="E2556" s="36">
        <v>237206</v>
      </c>
      <c r="F2556" s="38" t="s">
        <v>2297</v>
      </c>
      <c r="G2556" s="48" t="s">
        <v>709</v>
      </c>
      <c r="H2556" s="41">
        <v>2639.86</v>
      </c>
    </row>
    <row r="2557" spans="1:8" ht="20.25" x14ac:dyDescent="0.3">
      <c r="A2557" s="56">
        <v>1000056197</v>
      </c>
      <c r="B2557" s="36">
        <v>173</v>
      </c>
      <c r="C2557" s="36" t="s">
        <v>1642</v>
      </c>
      <c r="D2557" s="37">
        <v>44630</v>
      </c>
      <c r="E2557" s="36">
        <v>236306</v>
      </c>
      <c r="F2557" s="38" t="s">
        <v>2297</v>
      </c>
      <c r="G2557" s="48" t="s">
        <v>709</v>
      </c>
      <c r="H2557" s="41">
        <v>68497.850000000006</v>
      </c>
    </row>
    <row r="2558" spans="1:8" ht="20.25" x14ac:dyDescent="0.3">
      <c r="A2558" s="56">
        <v>1000056230</v>
      </c>
      <c r="B2558" s="36">
        <v>174</v>
      </c>
      <c r="C2558" s="36" t="s">
        <v>1749</v>
      </c>
      <c r="D2558" s="37">
        <v>44634</v>
      </c>
      <c r="E2558" s="36">
        <v>236306</v>
      </c>
      <c r="F2558" s="38" t="s">
        <v>2297</v>
      </c>
      <c r="G2558" s="48" t="s">
        <v>709</v>
      </c>
      <c r="H2558" s="41">
        <v>157270.39999999999</v>
      </c>
    </row>
    <row r="2559" spans="1:8" ht="20.25" x14ac:dyDescent="0.3">
      <c r="A2559" s="56">
        <v>1000056232</v>
      </c>
      <c r="B2559" s="36">
        <v>176</v>
      </c>
      <c r="C2559" s="36" t="s">
        <v>1643</v>
      </c>
      <c r="D2559" s="37">
        <v>44635</v>
      </c>
      <c r="E2559" s="36">
        <v>236306</v>
      </c>
      <c r="F2559" s="38" t="s">
        <v>2297</v>
      </c>
      <c r="G2559" s="48" t="s">
        <v>709</v>
      </c>
      <c r="H2559" s="41">
        <v>65342.5</v>
      </c>
    </row>
    <row r="2560" spans="1:8" ht="20.25" x14ac:dyDescent="0.3">
      <c r="A2560" s="56">
        <v>1000056231</v>
      </c>
      <c r="B2560" s="36">
        <v>175</v>
      </c>
      <c r="C2560" s="36" t="s">
        <v>1746</v>
      </c>
      <c r="D2560" s="37">
        <v>44635</v>
      </c>
      <c r="E2560" s="36">
        <v>239601</v>
      </c>
      <c r="F2560" s="38" t="s">
        <v>2297</v>
      </c>
      <c r="G2560" s="48" t="s">
        <v>709</v>
      </c>
      <c r="H2560" s="41">
        <v>131924</v>
      </c>
    </row>
    <row r="2561" spans="1:8" ht="20.25" x14ac:dyDescent="0.3">
      <c r="A2561" s="56">
        <v>1000056298</v>
      </c>
      <c r="B2561" s="36">
        <v>181</v>
      </c>
      <c r="C2561" s="36" t="s">
        <v>1090</v>
      </c>
      <c r="D2561" s="37">
        <v>44644</v>
      </c>
      <c r="E2561" s="36">
        <v>235501</v>
      </c>
      <c r="F2561" s="38" t="s">
        <v>2297</v>
      </c>
      <c r="G2561" s="48" t="s">
        <v>709</v>
      </c>
      <c r="H2561" s="41">
        <v>82688.850000000006</v>
      </c>
    </row>
    <row r="2562" spans="1:8" ht="20.25" x14ac:dyDescent="0.3">
      <c r="A2562" s="49"/>
      <c r="B2562" s="36"/>
      <c r="C2562" s="36"/>
      <c r="D2562" s="37"/>
      <c r="E2562" s="36"/>
      <c r="F2562" s="38"/>
      <c r="G2562" s="96" t="s">
        <v>940</v>
      </c>
      <c r="H2562" s="97">
        <f>SUM(H2555:H2561)</f>
        <v>532363.46</v>
      </c>
    </row>
    <row r="2563" spans="1:8" ht="20.25" x14ac:dyDescent="0.3">
      <c r="A2563" s="56">
        <v>1000056840</v>
      </c>
      <c r="B2563" s="36">
        <v>213</v>
      </c>
      <c r="C2563" s="36" t="s">
        <v>1113</v>
      </c>
      <c r="D2563" s="37">
        <v>44721</v>
      </c>
      <c r="E2563" s="36">
        <v>227106</v>
      </c>
      <c r="F2563" s="38" t="s">
        <v>2297</v>
      </c>
      <c r="G2563" s="48" t="s">
        <v>709</v>
      </c>
      <c r="H2563" s="41">
        <v>112686.86</v>
      </c>
    </row>
    <row r="2564" spans="1:8" ht="20.25" x14ac:dyDescent="0.3">
      <c r="A2564" s="56">
        <v>1000056841</v>
      </c>
      <c r="B2564" s="36">
        <v>214</v>
      </c>
      <c r="C2564" s="36" t="s">
        <v>1118</v>
      </c>
      <c r="D2564" s="37">
        <v>44721</v>
      </c>
      <c r="E2564" s="36">
        <v>227107</v>
      </c>
      <c r="F2564" s="38" t="s">
        <v>2297</v>
      </c>
      <c r="G2564" s="48" t="s">
        <v>709</v>
      </c>
      <c r="H2564" s="41">
        <v>140719.43</v>
      </c>
    </row>
    <row r="2565" spans="1:8" ht="20.25" x14ac:dyDescent="0.3">
      <c r="A2565" s="56">
        <v>1000056876</v>
      </c>
      <c r="B2565" s="36">
        <v>215</v>
      </c>
      <c r="C2565" s="36" t="s">
        <v>1133</v>
      </c>
      <c r="D2565" s="37">
        <v>44725</v>
      </c>
      <c r="E2565" s="36">
        <v>235501</v>
      </c>
      <c r="F2565" s="38" t="s">
        <v>2297</v>
      </c>
      <c r="G2565" s="48" t="s">
        <v>709</v>
      </c>
      <c r="H2565" s="41">
        <v>59059</v>
      </c>
    </row>
    <row r="2566" spans="1:8" ht="20.25" x14ac:dyDescent="0.3">
      <c r="A2566" s="56">
        <v>1000056890</v>
      </c>
      <c r="B2566" s="36">
        <v>216</v>
      </c>
      <c r="C2566" s="36" t="s">
        <v>1617</v>
      </c>
      <c r="D2566" s="37">
        <v>44729</v>
      </c>
      <c r="E2566" s="36">
        <v>239601</v>
      </c>
      <c r="F2566" s="38" t="s">
        <v>2297</v>
      </c>
      <c r="G2566" s="48" t="s">
        <v>709</v>
      </c>
      <c r="H2566" s="41">
        <v>139240</v>
      </c>
    </row>
    <row r="2567" spans="1:8" ht="20.25" x14ac:dyDescent="0.3">
      <c r="A2567" s="56">
        <v>1000056891</v>
      </c>
      <c r="B2567" s="36">
        <v>217</v>
      </c>
      <c r="C2567" s="36" t="s">
        <v>1134</v>
      </c>
      <c r="D2567" s="37">
        <v>44729</v>
      </c>
      <c r="E2567" s="36">
        <v>239601</v>
      </c>
      <c r="F2567" s="38" t="s">
        <v>2297</v>
      </c>
      <c r="G2567" s="48" t="s">
        <v>709</v>
      </c>
      <c r="H2567" s="41">
        <v>137120</v>
      </c>
    </row>
    <row r="2568" spans="1:8" ht="20.25" x14ac:dyDescent="0.3">
      <c r="A2568" s="56">
        <v>1000056892</v>
      </c>
      <c r="B2568" s="36">
        <v>218</v>
      </c>
      <c r="C2568" s="36" t="s">
        <v>1117</v>
      </c>
      <c r="D2568" s="37">
        <v>44729</v>
      </c>
      <c r="E2568" s="36">
        <v>239601</v>
      </c>
      <c r="F2568" s="38" t="s">
        <v>2297</v>
      </c>
      <c r="G2568" s="48" t="s">
        <v>709</v>
      </c>
      <c r="H2568" s="41">
        <v>139240</v>
      </c>
    </row>
    <row r="2569" spans="1:8" ht="20.25" x14ac:dyDescent="0.3">
      <c r="A2569" s="49">
        <v>1000056922</v>
      </c>
      <c r="B2569" s="36">
        <v>222</v>
      </c>
      <c r="C2569" s="36" t="s">
        <v>1119</v>
      </c>
      <c r="D2569" s="37">
        <v>44732</v>
      </c>
      <c r="E2569" s="36">
        <v>235501</v>
      </c>
      <c r="F2569" s="38" t="s">
        <v>2297</v>
      </c>
      <c r="G2569" s="48" t="s">
        <v>709</v>
      </c>
      <c r="H2569" s="41">
        <v>79378.600000000006</v>
      </c>
    </row>
    <row r="2570" spans="1:8" ht="20.25" x14ac:dyDescent="0.3">
      <c r="A2570" s="56">
        <v>1000056921</v>
      </c>
      <c r="B2570" s="36">
        <v>221</v>
      </c>
      <c r="C2570" s="36" t="s">
        <v>1116</v>
      </c>
      <c r="D2570" s="37">
        <v>44732</v>
      </c>
      <c r="E2570" s="36">
        <v>235501</v>
      </c>
      <c r="F2570" s="38" t="s">
        <v>2297</v>
      </c>
      <c r="G2570" s="48" t="s">
        <v>709</v>
      </c>
      <c r="H2570" s="41">
        <v>140719.43</v>
      </c>
    </row>
    <row r="2571" spans="1:8" ht="20.25" x14ac:dyDescent="0.3">
      <c r="A2571" s="56">
        <v>1000056920</v>
      </c>
      <c r="B2571" s="36">
        <v>220</v>
      </c>
      <c r="C2571" s="36" t="s">
        <v>1115</v>
      </c>
      <c r="D2571" s="37">
        <v>44729</v>
      </c>
      <c r="E2571" s="36">
        <v>235501</v>
      </c>
      <c r="F2571" s="38" t="s">
        <v>2297</v>
      </c>
      <c r="G2571" s="48" t="s">
        <v>709</v>
      </c>
      <c r="H2571" s="41">
        <v>5829.2</v>
      </c>
    </row>
    <row r="2572" spans="1:8" ht="20.25" x14ac:dyDescent="0.3">
      <c r="A2572" s="56">
        <v>1000056916</v>
      </c>
      <c r="B2572" s="36">
        <v>219</v>
      </c>
      <c r="C2572" s="36" t="s">
        <v>1114</v>
      </c>
      <c r="D2572" s="37">
        <v>44729</v>
      </c>
      <c r="E2572" s="36">
        <v>235501</v>
      </c>
      <c r="F2572" s="38" t="s">
        <v>2297</v>
      </c>
      <c r="G2572" s="48" t="s">
        <v>709</v>
      </c>
      <c r="H2572" s="41">
        <v>6136</v>
      </c>
    </row>
    <row r="2573" spans="1:8" ht="20.25" x14ac:dyDescent="0.3">
      <c r="A2573" s="35"/>
      <c r="B2573" s="36" t="s">
        <v>1338</v>
      </c>
      <c r="C2573" s="36"/>
      <c r="D2573" s="37"/>
      <c r="E2573" s="36"/>
      <c r="F2573" s="38"/>
      <c r="G2573" s="96" t="s">
        <v>916</v>
      </c>
      <c r="H2573" s="97">
        <f>SUM(H2563:H2572)</f>
        <v>960128.52</v>
      </c>
    </row>
    <row r="2574" spans="1:8" ht="20.25" x14ac:dyDescent="0.3">
      <c r="A2574" s="56">
        <v>1000057160</v>
      </c>
      <c r="B2574" s="36">
        <v>230</v>
      </c>
      <c r="C2574" s="36" t="s">
        <v>2110</v>
      </c>
      <c r="D2574" s="37">
        <v>44767</v>
      </c>
      <c r="E2574" s="36">
        <v>235501</v>
      </c>
      <c r="F2574" s="38" t="s">
        <v>2297</v>
      </c>
      <c r="G2574" s="48" t="s">
        <v>709</v>
      </c>
      <c r="H2574" s="41">
        <v>637.20000000000005</v>
      </c>
    </row>
    <row r="2575" spans="1:8" ht="20.25" x14ac:dyDescent="0.3">
      <c r="A2575" s="56">
        <v>1000057154</v>
      </c>
      <c r="B2575" s="36">
        <v>231</v>
      </c>
      <c r="C2575" s="36" t="s">
        <v>1722</v>
      </c>
      <c r="D2575" s="37">
        <v>44767</v>
      </c>
      <c r="E2575" s="36">
        <v>236306</v>
      </c>
      <c r="F2575" s="38" t="s">
        <v>2297</v>
      </c>
      <c r="G2575" s="48" t="s">
        <v>709</v>
      </c>
      <c r="H2575" s="41">
        <v>4959.4399999999996</v>
      </c>
    </row>
    <row r="2576" spans="1:8" ht="20.25" x14ac:dyDescent="0.3">
      <c r="A2576" s="56">
        <v>1000057153</v>
      </c>
      <c r="B2576" s="36">
        <v>228</v>
      </c>
      <c r="C2576" s="36" t="s">
        <v>2299</v>
      </c>
      <c r="D2576" s="37">
        <v>44767</v>
      </c>
      <c r="E2576" s="36">
        <v>236304</v>
      </c>
      <c r="F2576" s="38" t="s">
        <v>2297</v>
      </c>
      <c r="G2576" s="48" t="s">
        <v>709</v>
      </c>
      <c r="H2576" s="41">
        <v>123043.5</v>
      </c>
    </row>
    <row r="2577" spans="1:8" ht="20.25" x14ac:dyDescent="0.3">
      <c r="A2577" s="56">
        <v>1000057164</v>
      </c>
      <c r="B2577" s="36">
        <v>233</v>
      </c>
      <c r="C2577" s="36" t="s">
        <v>2300</v>
      </c>
      <c r="D2577" s="37">
        <v>44767</v>
      </c>
      <c r="E2577" s="36">
        <v>236304</v>
      </c>
      <c r="F2577" s="38" t="s">
        <v>2297</v>
      </c>
      <c r="G2577" s="48" t="s">
        <v>709</v>
      </c>
      <c r="H2577" s="41">
        <v>750.04</v>
      </c>
    </row>
    <row r="2578" spans="1:8" ht="20.25" x14ac:dyDescent="0.3">
      <c r="A2578" s="56">
        <v>1000056546</v>
      </c>
      <c r="B2578" s="36">
        <v>196</v>
      </c>
      <c r="C2578" s="36" t="s">
        <v>1100</v>
      </c>
      <c r="D2578" s="37">
        <v>44680</v>
      </c>
      <c r="E2578" s="36">
        <v>236304</v>
      </c>
      <c r="F2578" s="38" t="s">
        <v>2297</v>
      </c>
      <c r="G2578" s="48" t="s">
        <v>709</v>
      </c>
      <c r="H2578" s="41">
        <v>28601.43</v>
      </c>
    </row>
    <row r="2579" spans="1:8" ht="20.25" x14ac:dyDescent="0.3">
      <c r="A2579" s="56">
        <v>1000056922</v>
      </c>
      <c r="B2579" s="36">
        <v>222</v>
      </c>
      <c r="C2579" s="36" t="s">
        <v>894</v>
      </c>
      <c r="D2579" s="37">
        <v>44762</v>
      </c>
      <c r="E2579" s="36">
        <v>236304</v>
      </c>
      <c r="F2579" s="38" t="s">
        <v>2297</v>
      </c>
      <c r="G2579" s="48" t="s">
        <v>709</v>
      </c>
      <c r="H2579" s="41">
        <v>79378.600000000006</v>
      </c>
    </row>
    <row r="2580" spans="1:8" ht="20.25" x14ac:dyDescent="0.3">
      <c r="A2580" s="56">
        <v>1000057237</v>
      </c>
      <c r="B2580" s="36">
        <v>238</v>
      </c>
      <c r="C2580" s="36" t="s">
        <v>1366</v>
      </c>
      <c r="D2580" s="37">
        <v>44781</v>
      </c>
      <c r="E2580" s="36">
        <v>236304</v>
      </c>
      <c r="F2580" s="38" t="s">
        <v>2297</v>
      </c>
      <c r="G2580" s="48" t="s">
        <v>709</v>
      </c>
      <c r="H2580" s="41">
        <v>53100</v>
      </c>
    </row>
    <row r="2581" spans="1:8" ht="20.25" x14ac:dyDescent="0.3">
      <c r="A2581" s="56">
        <v>1000057171</v>
      </c>
      <c r="B2581" s="36">
        <v>232</v>
      </c>
      <c r="C2581" s="36" t="s">
        <v>2056</v>
      </c>
      <c r="D2581" s="37">
        <v>44769</v>
      </c>
      <c r="E2581" s="36">
        <v>239601</v>
      </c>
      <c r="F2581" s="38" t="s">
        <v>2297</v>
      </c>
      <c r="G2581" s="48" t="s">
        <v>709</v>
      </c>
      <c r="H2581" s="41">
        <v>11044.8</v>
      </c>
    </row>
    <row r="2582" spans="1:8" ht="20.25" x14ac:dyDescent="0.3">
      <c r="A2582" s="56">
        <v>1000057256</v>
      </c>
      <c r="B2582" s="36">
        <v>239</v>
      </c>
      <c r="C2582" s="36" t="s">
        <v>2174</v>
      </c>
      <c r="D2582" s="37" t="s">
        <v>2301</v>
      </c>
      <c r="E2582" s="36">
        <v>239601</v>
      </c>
      <c r="F2582" s="38" t="s">
        <v>2297</v>
      </c>
      <c r="G2582" s="48" t="s">
        <v>709</v>
      </c>
      <c r="H2582" s="41">
        <v>12744</v>
      </c>
    </row>
    <row r="2583" spans="1:8" ht="20.25" x14ac:dyDescent="0.3">
      <c r="A2583" s="35"/>
      <c r="B2583" s="36" t="s">
        <v>1338</v>
      </c>
      <c r="C2583" s="36"/>
      <c r="D2583" s="37"/>
      <c r="E2583" s="36"/>
      <c r="F2583" s="38"/>
      <c r="G2583" s="96" t="s">
        <v>872</v>
      </c>
      <c r="H2583" s="97">
        <f>SUM(H2574:H2582)</f>
        <v>314259.00999999995</v>
      </c>
    </row>
    <row r="2584" spans="1:8" ht="20.25" x14ac:dyDescent="0.3">
      <c r="A2584" s="56">
        <v>1000057197</v>
      </c>
      <c r="B2584" s="36">
        <v>234</v>
      </c>
      <c r="C2584" s="36" t="s">
        <v>1368</v>
      </c>
      <c r="D2584" s="37">
        <v>44776</v>
      </c>
      <c r="E2584" s="36">
        <v>239601</v>
      </c>
      <c r="F2584" s="38" t="s">
        <v>2297</v>
      </c>
      <c r="G2584" s="48" t="s">
        <v>709</v>
      </c>
      <c r="H2584" s="41">
        <v>111368.4</v>
      </c>
    </row>
    <row r="2585" spans="1:8" ht="20.25" x14ac:dyDescent="0.3">
      <c r="A2585" s="56">
        <v>1000057313</v>
      </c>
      <c r="B2585" s="36">
        <v>241</v>
      </c>
      <c r="C2585" s="36" t="s">
        <v>1956</v>
      </c>
      <c r="D2585" s="37">
        <v>44791</v>
      </c>
      <c r="E2585" s="36">
        <v>236303</v>
      </c>
      <c r="F2585" s="38" t="s">
        <v>2297</v>
      </c>
      <c r="G2585" s="48" t="s">
        <v>709</v>
      </c>
      <c r="H2585" s="41">
        <v>125485.83</v>
      </c>
    </row>
    <row r="2586" spans="1:8" ht="20.25" x14ac:dyDescent="0.3">
      <c r="A2586" s="56">
        <v>1000057262</v>
      </c>
      <c r="B2586" s="36">
        <v>242</v>
      </c>
      <c r="C2586" s="36" t="s">
        <v>1474</v>
      </c>
      <c r="D2586" s="37">
        <v>44792</v>
      </c>
      <c r="E2586" s="36">
        <v>235501</v>
      </c>
      <c r="F2586" s="38" t="s">
        <v>2297</v>
      </c>
      <c r="G2586" s="48" t="s">
        <v>709</v>
      </c>
      <c r="H2586" s="41">
        <v>104467.68</v>
      </c>
    </row>
    <row r="2587" spans="1:8" ht="20.25" x14ac:dyDescent="0.3">
      <c r="A2587" s="56">
        <v>1000057445</v>
      </c>
      <c r="B2587" s="36">
        <v>245</v>
      </c>
      <c r="C2587" s="36" t="s">
        <v>1476</v>
      </c>
      <c r="D2587" s="37">
        <v>44812</v>
      </c>
      <c r="E2587" s="36">
        <v>235501</v>
      </c>
      <c r="F2587" s="38" t="s">
        <v>2297</v>
      </c>
      <c r="G2587" s="48" t="s">
        <v>709</v>
      </c>
      <c r="H2587" s="41">
        <v>11918</v>
      </c>
    </row>
    <row r="2588" spans="1:8" ht="20.25" x14ac:dyDescent="0.3">
      <c r="A2588" s="35"/>
      <c r="B2588" s="36" t="s">
        <v>1338</v>
      </c>
      <c r="C2588" s="36"/>
      <c r="D2588" s="37"/>
      <c r="E2588" s="36"/>
      <c r="F2588" s="38"/>
      <c r="G2588" s="96" t="s">
        <v>883</v>
      </c>
      <c r="H2588" s="97">
        <f>SUM(H2584:H2587)</f>
        <v>353239.91</v>
      </c>
    </row>
    <row r="2589" spans="1:8" ht="20.25" x14ac:dyDescent="0.3">
      <c r="A2589" s="35"/>
      <c r="B2589" s="36"/>
      <c r="C2589" s="36"/>
      <c r="D2589" s="37"/>
      <c r="E2589" s="36"/>
      <c r="F2589" s="38"/>
      <c r="G2589" s="45" t="s">
        <v>2302</v>
      </c>
      <c r="H2589" s="81">
        <f>SUM(H2588,H2583,H2573,H2562,H2554)</f>
        <v>2780379.09</v>
      </c>
    </row>
    <row r="2590" spans="1:8" ht="20.25" x14ac:dyDescent="0.3">
      <c r="A2590" s="35">
        <v>1000055387</v>
      </c>
      <c r="B2590" s="36">
        <v>32507</v>
      </c>
      <c r="C2590" s="36" t="s">
        <v>2303</v>
      </c>
      <c r="D2590" s="37">
        <v>44525</v>
      </c>
      <c r="E2590" s="36">
        <v>234101</v>
      </c>
      <c r="F2590" s="38" t="s">
        <v>2304</v>
      </c>
      <c r="G2590" s="39" t="s">
        <v>718</v>
      </c>
      <c r="H2590" s="41">
        <v>128972</v>
      </c>
    </row>
    <row r="2591" spans="1:8" ht="20.25" x14ac:dyDescent="0.3">
      <c r="A2591" s="35">
        <v>1000055444</v>
      </c>
      <c r="B2591" s="36">
        <v>32536</v>
      </c>
      <c r="C2591" s="36" t="s">
        <v>2305</v>
      </c>
      <c r="D2591" s="37">
        <v>44532</v>
      </c>
      <c r="E2591" s="36">
        <v>234101</v>
      </c>
      <c r="F2591" s="38" t="s">
        <v>2304</v>
      </c>
      <c r="G2591" s="39" t="s">
        <v>718</v>
      </c>
      <c r="H2591" s="41">
        <v>128000</v>
      </c>
    </row>
    <row r="2592" spans="1:8" ht="20.25" x14ac:dyDescent="0.3">
      <c r="A2592" s="35"/>
      <c r="B2592" s="36"/>
      <c r="C2592" s="36"/>
      <c r="D2592" s="37"/>
      <c r="E2592" s="36"/>
      <c r="F2592" s="38"/>
      <c r="G2592" s="96" t="s">
        <v>996</v>
      </c>
      <c r="H2592" s="97">
        <f>SUM(H2590:H2591)</f>
        <v>256972</v>
      </c>
    </row>
    <row r="2593" spans="1:8" ht="20.25" x14ac:dyDescent="0.3">
      <c r="A2593" s="35">
        <v>1000056465</v>
      </c>
      <c r="B2593" s="36">
        <v>33537</v>
      </c>
      <c r="C2593" s="36" t="s">
        <v>2306</v>
      </c>
      <c r="D2593" s="37">
        <v>44664</v>
      </c>
      <c r="E2593" s="36">
        <v>234101</v>
      </c>
      <c r="F2593" s="38" t="s">
        <v>2304</v>
      </c>
      <c r="G2593" s="39" t="s">
        <v>718</v>
      </c>
      <c r="H2593" s="41">
        <v>52000</v>
      </c>
    </row>
    <row r="2594" spans="1:8" ht="20.25" x14ac:dyDescent="0.3">
      <c r="A2594" s="35">
        <v>1000056329</v>
      </c>
      <c r="B2594" s="36">
        <v>33461</v>
      </c>
      <c r="C2594" s="36" t="s">
        <v>2307</v>
      </c>
      <c r="D2594" s="37">
        <v>44655</v>
      </c>
      <c r="E2594" s="36">
        <v>239301</v>
      </c>
      <c r="F2594" s="38" t="s">
        <v>2304</v>
      </c>
      <c r="G2594" s="39" t="s">
        <v>718</v>
      </c>
      <c r="H2594" s="41">
        <v>119060</v>
      </c>
    </row>
    <row r="2595" spans="1:8" ht="20.25" x14ac:dyDescent="0.3">
      <c r="A2595" s="35">
        <v>1000056517</v>
      </c>
      <c r="B2595" s="36">
        <v>33569</v>
      </c>
      <c r="C2595" s="36" t="s">
        <v>2308</v>
      </c>
      <c r="D2595" s="37">
        <v>44672</v>
      </c>
      <c r="E2595" s="36">
        <v>234101</v>
      </c>
      <c r="F2595" s="38" t="s">
        <v>2304</v>
      </c>
      <c r="G2595" s="39" t="s">
        <v>718</v>
      </c>
      <c r="H2595" s="41">
        <v>73036.100000000006</v>
      </c>
    </row>
    <row r="2596" spans="1:8" ht="20.25" x14ac:dyDescent="0.3">
      <c r="A2596" s="35"/>
      <c r="B2596" s="36"/>
      <c r="C2596" s="36"/>
      <c r="D2596" s="37"/>
      <c r="E2596" s="36"/>
      <c r="F2596" s="38"/>
      <c r="G2596" s="96" t="s">
        <v>1039</v>
      </c>
      <c r="H2596" s="97">
        <f>SUM(H2593:H2595)</f>
        <v>244096.1</v>
      </c>
    </row>
    <row r="2597" spans="1:8" ht="20.25" x14ac:dyDescent="0.3">
      <c r="A2597" s="35">
        <v>1000056594</v>
      </c>
      <c r="B2597" s="36">
        <v>33655</v>
      </c>
      <c r="C2597" s="36" t="s">
        <v>2309</v>
      </c>
      <c r="D2597" s="37">
        <v>44672</v>
      </c>
      <c r="E2597" s="36">
        <v>234101</v>
      </c>
      <c r="F2597" s="38" t="s">
        <v>2304</v>
      </c>
      <c r="G2597" s="39" t="s">
        <v>718</v>
      </c>
      <c r="H2597" s="41">
        <v>65600</v>
      </c>
    </row>
    <row r="2598" spans="1:8" ht="20.25" x14ac:dyDescent="0.3">
      <c r="A2598" s="35"/>
      <c r="B2598" s="36"/>
      <c r="C2598" s="36"/>
      <c r="D2598" s="37"/>
      <c r="E2598" s="36"/>
      <c r="F2598" s="38"/>
      <c r="G2598" s="96" t="s">
        <v>960</v>
      </c>
      <c r="H2598" s="97">
        <f>SUM(H2597)</f>
        <v>65600</v>
      </c>
    </row>
    <row r="2599" spans="1:8" ht="20.25" x14ac:dyDescent="0.3">
      <c r="A2599" s="35">
        <v>1000056740</v>
      </c>
      <c r="B2599" s="36">
        <v>33798</v>
      </c>
      <c r="C2599" s="36" t="s">
        <v>2310</v>
      </c>
      <c r="D2599" s="37">
        <v>44708</v>
      </c>
      <c r="E2599" s="36">
        <v>234101</v>
      </c>
      <c r="F2599" s="38" t="s">
        <v>2304</v>
      </c>
      <c r="G2599" s="39" t="s">
        <v>718</v>
      </c>
      <c r="H2599" s="41">
        <v>33000</v>
      </c>
    </row>
    <row r="2600" spans="1:8" ht="20.25" x14ac:dyDescent="0.3">
      <c r="A2600" s="35">
        <v>1000056967</v>
      </c>
      <c r="B2600" s="36">
        <v>33996</v>
      </c>
      <c r="C2600" s="36" t="s">
        <v>2311</v>
      </c>
      <c r="D2600" s="37">
        <v>44708</v>
      </c>
      <c r="E2600" s="36">
        <v>234101</v>
      </c>
      <c r="F2600" s="38" t="s">
        <v>2304</v>
      </c>
      <c r="G2600" s="39" t="s">
        <v>718</v>
      </c>
      <c r="H2600" s="41">
        <v>73012</v>
      </c>
    </row>
    <row r="2601" spans="1:8" ht="20.25" x14ac:dyDescent="0.3">
      <c r="A2601" s="35"/>
      <c r="B2601" s="36"/>
      <c r="C2601" s="36"/>
      <c r="D2601" s="37"/>
      <c r="E2601" s="36"/>
      <c r="F2601" s="38"/>
      <c r="G2601" s="96" t="s">
        <v>916</v>
      </c>
      <c r="H2601" s="97">
        <f>SUM(H2599:H2600)</f>
        <v>106012</v>
      </c>
    </row>
    <row r="2602" spans="1:8" ht="20.25" x14ac:dyDescent="0.3">
      <c r="A2602" s="35">
        <v>1000057069</v>
      </c>
      <c r="B2602" s="36">
        <v>34077</v>
      </c>
      <c r="C2602" s="36" t="s">
        <v>2312</v>
      </c>
      <c r="D2602" s="37">
        <v>44754</v>
      </c>
      <c r="E2602" s="36">
        <v>234101</v>
      </c>
      <c r="F2602" s="38" t="s">
        <v>2304</v>
      </c>
      <c r="G2602" s="39" t="s">
        <v>718</v>
      </c>
      <c r="H2602" s="41">
        <v>117250</v>
      </c>
    </row>
    <row r="2603" spans="1:8" ht="20.25" x14ac:dyDescent="0.3">
      <c r="A2603" s="35">
        <v>1000057108</v>
      </c>
      <c r="B2603" s="36">
        <v>34112</v>
      </c>
      <c r="C2603" s="36" t="s">
        <v>2313</v>
      </c>
      <c r="D2603" s="37">
        <v>44757</v>
      </c>
      <c r="E2603" s="36">
        <v>234101</v>
      </c>
      <c r="F2603" s="38" t="s">
        <v>2304</v>
      </c>
      <c r="G2603" s="39" t="s">
        <v>718</v>
      </c>
      <c r="H2603" s="41">
        <v>90050</v>
      </c>
    </row>
    <row r="2604" spans="1:8" ht="20.25" x14ac:dyDescent="0.3">
      <c r="A2604" s="35">
        <v>1000057141</v>
      </c>
      <c r="B2604" s="36">
        <v>34139</v>
      </c>
      <c r="C2604" s="36" t="s">
        <v>2314</v>
      </c>
      <c r="D2604" s="37">
        <v>44764</v>
      </c>
      <c r="E2604" s="36">
        <v>234101</v>
      </c>
      <c r="F2604" s="38" t="s">
        <v>2304</v>
      </c>
      <c r="G2604" s="39" t="s">
        <v>718</v>
      </c>
      <c r="H2604" s="41">
        <v>11100</v>
      </c>
    </row>
    <row r="2605" spans="1:8" ht="20.25" x14ac:dyDescent="0.3">
      <c r="A2605" s="35"/>
      <c r="B2605" s="36"/>
      <c r="C2605" s="36"/>
      <c r="D2605" s="37"/>
      <c r="E2605" s="36"/>
      <c r="F2605" s="38"/>
      <c r="G2605" s="96" t="s">
        <v>860</v>
      </c>
      <c r="H2605" s="97">
        <f>SUM(H2602:H2604)</f>
        <v>218400</v>
      </c>
    </row>
    <row r="2606" spans="1:8" ht="20.25" x14ac:dyDescent="0.3">
      <c r="A2606" s="35">
        <v>1000057226</v>
      </c>
      <c r="B2606" s="36">
        <v>34210</v>
      </c>
      <c r="C2606" s="36" t="s">
        <v>2315</v>
      </c>
      <c r="D2606" s="37">
        <v>44778</v>
      </c>
      <c r="E2606" s="36">
        <v>234101</v>
      </c>
      <c r="F2606" s="38" t="s">
        <v>2304</v>
      </c>
      <c r="G2606" s="39" t="s">
        <v>718</v>
      </c>
      <c r="H2606" s="41">
        <v>110295</v>
      </c>
    </row>
    <row r="2607" spans="1:8" ht="20.25" x14ac:dyDescent="0.3">
      <c r="A2607" s="35">
        <v>1000057223</v>
      </c>
      <c r="B2607" s="36">
        <v>34211</v>
      </c>
      <c r="C2607" s="36" t="s">
        <v>2316</v>
      </c>
      <c r="D2607" s="37">
        <v>44778</v>
      </c>
      <c r="E2607" s="36">
        <v>234101</v>
      </c>
      <c r="F2607" s="38" t="s">
        <v>2304</v>
      </c>
      <c r="G2607" s="39" t="s">
        <v>718</v>
      </c>
      <c r="H2607" s="41">
        <v>141325</v>
      </c>
    </row>
    <row r="2608" spans="1:8" ht="20.25" x14ac:dyDescent="0.3">
      <c r="A2608" s="35"/>
      <c r="B2608" s="36"/>
      <c r="C2608" s="36"/>
      <c r="D2608" s="37"/>
      <c r="E2608" s="36"/>
      <c r="F2608" s="38"/>
      <c r="G2608" s="96" t="s">
        <v>872</v>
      </c>
      <c r="H2608" s="97">
        <f>SUM(H2606:H2607)</f>
        <v>251620</v>
      </c>
    </row>
    <row r="2609" spans="1:8" ht="20.25" x14ac:dyDescent="0.3">
      <c r="A2609" s="35"/>
      <c r="B2609" s="36"/>
      <c r="C2609" s="36"/>
      <c r="D2609" s="37"/>
      <c r="E2609" s="36"/>
      <c r="F2609" s="38"/>
      <c r="G2609" s="45" t="s">
        <v>2317</v>
      </c>
      <c r="H2609" s="81">
        <f>SUM(H2608,H2605,H2601,H2598,H2596,H2592)</f>
        <v>1142700.1000000001</v>
      </c>
    </row>
    <row r="2610" spans="1:8" ht="20.25" x14ac:dyDescent="0.3">
      <c r="A2610" s="35">
        <v>1000057355</v>
      </c>
      <c r="B2610" s="36">
        <v>1760</v>
      </c>
      <c r="C2610" s="36" t="s">
        <v>1208</v>
      </c>
      <c r="D2610" s="37">
        <v>44798</v>
      </c>
      <c r="E2610" s="36">
        <v>239301</v>
      </c>
      <c r="F2610" s="38" t="s">
        <v>2318</v>
      </c>
      <c r="G2610" s="39" t="s">
        <v>720</v>
      </c>
      <c r="H2610" s="41">
        <v>39736.5</v>
      </c>
    </row>
    <row r="2611" spans="1:8" ht="20.25" x14ac:dyDescent="0.3">
      <c r="A2611" s="35">
        <v>1000057354</v>
      </c>
      <c r="B2611" s="36">
        <v>1759</v>
      </c>
      <c r="C2611" s="36" t="s">
        <v>1248</v>
      </c>
      <c r="D2611" s="37">
        <v>44798</v>
      </c>
      <c r="E2611" s="36">
        <v>239301</v>
      </c>
      <c r="F2611" s="38" t="s">
        <v>2318</v>
      </c>
      <c r="G2611" s="39" t="s">
        <v>720</v>
      </c>
      <c r="H2611" s="41">
        <v>63380.160000000003</v>
      </c>
    </row>
    <row r="2612" spans="1:8" ht="20.25" x14ac:dyDescent="0.3">
      <c r="A2612" s="35">
        <v>1000057363</v>
      </c>
      <c r="B2612" s="36">
        <v>1761</v>
      </c>
      <c r="C2612" s="36" t="s">
        <v>1251</v>
      </c>
      <c r="D2612" s="37">
        <v>44799</v>
      </c>
      <c r="E2612" s="36">
        <v>239301</v>
      </c>
      <c r="F2612" s="38" t="s">
        <v>2318</v>
      </c>
      <c r="G2612" s="39" t="s">
        <v>720</v>
      </c>
      <c r="H2612" s="41">
        <v>82600</v>
      </c>
    </row>
    <row r="2613" spans="1:8" ht="20.25" x14ac:dyDescent="0.3">
      <c r="A2613" s="35"/>
      <c r="B2613" s="36"/>
      <c r="C2613" s="36"/>
      <c r="D2613" s="37"/>
      <c r="E2613" s="36"/>
      <c r="F2613" s="38"/>
      <c r="G2613" s="96" t="s">
        <v>883</v>
      </c>
      <c r="H2613" s="97">
        <f>SUM(H2610:H2612)</f>
        <v>185716.66</v>
      </c>
    </row>
    <row r="2614" spans="1:8" ht="20.25" x14ac:dyDescent="0.3">
      <c r="A2614" s="35"/>
      <c r="B2614" s="36"/>
      <c r="C2614" s="36"/>
      <c r="D2614" s="37"/>
      <c r="E2614" s="36"/>
      <c r="F2614" s="38"/>
      <c r="G2614" s="45" t="s">
        <v>2317</v>
      </c>
      <c r="H2614" s="81">
        <f>SUM(H2613)</f>
        <v>185716.66</v>
      </c>
    </row>
    <row r="2615" spans="1:8" s="5" customFormat="1" ht="20.25" x14ac:dyDescent="0.3">
      <c r="A2615" s="35">
        <v>1000045333</v>
      </c>
      <c r="B2615" s="36">
        <v>7</v>
      </c>
      <c r="C2615" s="36" t="s">
        <v>1325</v>
      </c>
      <c r="D2615" s="37">
        <v>43291</v>
      </c>
      <c r="E2615" s="36">
        <v>239201</v>
      </c>
      <c r="F2615" s="38">
        <v>101132272</v>
      </c>
      <c r="G2615" s="48" t="s">
        <v>721</v>
      </c>
      <c r="H2615" s="41">
        <v>407328.45</v>
      </c>
    </row>
    <row r="2616" spans="1:8" s="5" customFormat="1" ht="20.25" x14ac:dyDescent="0.3">
      <c r="A2616" s="35">
        <v>1000045707</v>
      </c>
      <c r="B2616" s="36">
        <v>11</v>
      </c>
      <c r="C2616" s="36" t="s">
        <v>1329</v>
      </c>
      <c r="D2616" s="37">
        <v>43329</v>
      </c>
      <c r="E2616" s="36">
        <v>239604</v>
      </c>
      <c r="F2616" s="38">
        <v>101132272</v>
      </c>
      <c r="G2616" s="48" t="s">
        <v>721</v>
      </c>
      <c r="H2616" s="41">
        <v>36580</v>
      </c>
    </row>
    <row r="2617" spans="1:8" s="5" customFormat="1" ht="20.25" x14ac:dyDescent="0.3">
      <c r="A2617" s="35">
        <v>1000045750</v>
      </c>
      <c r="B2617" s="36">
        <v>12</v>
      </c>
      <c r="C2617" s="36" t="s">
        <v>1327</v>
      </c>
      <c r="D2617" s="37">
        <v>43334</v>
      </c>
      <c r="E2617" s="36">
        <v>239601</v>
      </c>
      <c r="F2617" s="38">
        <v>101132272</v>
      </c>
      <c r="G2617" s="48" t="s">
        <v>721</v>
      </c>
      <c r="H2617" s="41">
        <v>36580</v>
      </c>
    </row>
    <row r="2618" spans="1:8" ht="20.25" x14ac:dyDescent="0.3">
      <c r="A2618" s="87"/>
      <c r="B2618" s="87"/>
      <c r="C2618" s="87"/>
      <c r="D2618" s="88"/>
      <c r="E2618" s="87"/>
      <c r="F2618" s="89"/>
      <c r="G2618" s="103" t="s">
        <v>902</v>
      </c>
      <c r="H2618" s="97">
        <f>SUM(H2615:H2617)</f>
        <v>480488.45</v>
      </c>
    </row>
    <row r="2619" spans="1:8" ht="20.25" x14ac:dyDescent="0.3">
      <c r="A2619" s="87"/>
      <c r="B2619" s="87"/>
      <c r="C2619" s="87"/>
      <c r="D2619" s="88"/>
      <c r="E2619" s="87"/>
      <c r="F2619" s="89"/>
      <c r="G2619" s="90" t="s">
        <v>2319</v>
      </c>
      <c r="H2619" s="81">
        <f>SUM(H2618)</f>
        <v>480488.45</v>
      </c>
    </row>
    <row r="2620" spans="1:8" ht="21" x14ac:dyDescent="0.35">
      <c r="A2620" s="91"/>
      <c r="B2620" s="91"/>
      <c r="C2620" s="65"/>
      <c r="D2620" s="65"/>
      <c r="E2620" s="92"/>
      <c r="F2620" s="92"/>
      <c r="G2620" s="93" t="s">
        <v>2320</v>
      </c>
      <c r="H2620" s="29">
        <v>137074322.53</v>
      </c>
    </row>
    <row r="2621" spans="1:8" ht="21" x14ac:dyDescent="0.35">
      <c r="A2621" s="91"/>
      <c r="B2621" s="91"/>
      <c r="C2621" s="94"/>
      <c r="D2621" s="94"/>
      <c r="E2621" s="91"/>
      <c r="F2621" s="91"/>
      <c r="G2621" s="93" t="s">
        <v>723</v>
      </c>
      <c r="H2621" s="29">
        <v>59725159.560000002</v>
      </c>
    </row>
    <row r="2622" spans="1:8" ht="21" x14ac:dyDescent="0.35">
      <c r="A2622" s="95"/>
      <c r="B2622" s="95"/>
      <c r="C2622" s="65"/>
      <c r="D2622" s="65"/>
      <c r="E2622" s="91"/>
      <c r="F2622" s="91"/>
      <c r="G2622" s="93" t="s">
        <v>2321</v>
      </c>
      <c r="H2622" s="29">
        <f>SUM(H2620+H2621)</f>
        <v>196799482.09</v>
      </c>
    </row>
  </sheetData>
  <mergeCells count="7">
    <mergeCell ref="A19:E19"/>
    <mergeCell ref="A18:E18"/>
    <mergeCell ref="A7:H7"/>
    <mergeCell ref="A8:H8"/>
    <mergeCell ref="A9:H9"/>
    <mergeCell ref="A10:H10"/>
    <mergeCell ref="A11:H11"/>
  </mergeCells>
  <pageMargins left="0.7" right="0.7" top="0.75" bottom="0.75" header="0.3" footer="0.3"/>
  <pageSetup scale="35" orientation="portrait" horizontalDpi="0" verticalDpi="0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48"/>
  <sheetViews>
    <sheetView workbookViewId="0">
      <selection sqref="A1:E1748"/>
    </sheetView>
  </sheetViews>
  <sheetFormatPr baseColWidth="10" defaultRowHeight="15" x14ac:dyDescent="0.25"/>
  <sheetData>
    <row r="1" spans="1:5" x14ac:dyDescent="0.25">
      <c r="A1" s="22">
        <v>44452</v>
      </c>
      <c r="B1" s="23">
        <v>866</v>
      </c>
      <c r="C1" s="23" t="s">
        <v>33</v>
      </c>
      <c r="D1" s="23" t="s">
        <v>35</v>
      </c>
      <c r="E1" s="24">
        <v>95340</v>
      </c>
    </row>
    <row r="2" spans="1:5" x14ac:dyDescent="0.25">
      <c r="A2" s="22">
        <v>44452</v>
      </c>
      <c r="B2" s="23">
        <v>935</v>
      </c>
      <c r="C2" s="23" t="s">
        <v>33</v>
      </c>
      <c r="D2" s="23" t="s">
        <v>34</v>
      </c>
      <c r="E2" s="24">
        <v>97320</v>
      </c>
    </row>
    <row r="3" spans="1:5" x14ac:dyDescent="0.25">
      <c r="A3" s="22">
        <v>44462</v>
      </c>
      <c r="B3" s="23">
        <v>969</v>
      </c>
      <c r="C3" s="23" t="s">
        <v>33</v>
      </c>
      <c r="D3" s="23" t="s">
        <v>37</v>
      </c>
      <c r="E3" s="24">
        <v>88000</v>
      </c>
    </row>
    <row r="4" spans="1:5" x14ac:dyDescent="0.25">
      <c r="A4" s="22">
        <v>44462</v>
      </c>
      <c r="B4" s="23">
        <v>970</v>
      </c>
      <c r="C4" s="23" t="s">
        <v>33</v>
      </c>
      <c r="D4" s="23" t="s">
        <v>36</v>
      </c>
      <c r="E4" s="24">
        <v>59760</v>
      </c>
    </row>
    <row r="5" spans="1:5" x14ac:dyDescent="0.25">
      <c r="A5" s="22">
        <v>44474</v>
      </c>
      <c r="B5" s="23">
        <v>990</v>
      </c>
      <c r="C5" s="23" t="s">
        <v>33</v>
      </c>
      <c r="D5" s="23" t="s">
        <v>37</v>
      </c>
      <c r="E5" s="24">
        <v>34246</v>
      </c>
    </row>
    <row r="6" spans="1:5" x14ac:dyDescent="0.25">
      <c r="A6" s="22">
        <v>44475</v>
      </c>
      <c r="B6" s="23">
        <v>989</v>
      </c>
      <c r="C6" s="23" t="s">
        <v>33</v>
      </c>
      <c r="D6" s="23" t="s">
        <v>38</v>
      </c>
      <c r="E6" s="24">
        <v>104500.8</v>
      </c>
    </row>
    <row r="7" spans="1:5" x14ac:dyDescent="0.25">
      <c r="A7" s="22">
        <v>44477</v>
      </c>
      <c r="B7" s="23">
        <v>1000</v>
      </c>
      <c r="C7" s="23" t="s">
        <v>33</v>
      </c>
      <c r="D7" s="23" t="s">
        <v>39</v>
      </c>
      <c r="E7" s="24">
        <v>25740</v>
      </c>
    </row>
    <row r="8" spans="1:5" x14ac:dyDescent="0.25">
      <c r="A8" s="22">
        <v>44482</v>
      </c>
      <c r="B8" s="23">
        <v>1028</v>
      </c>
      <c r="C8" s="23" t="s">
        <v>33</v>
      </c>
      <c r="D8" s="23" t="s">
        <v>40</v>
      </c>
      <c r="E8" s="24">
        <v>62658</v>
      </c>
    </row>
    <row r="9" spans="1:5" x14ac:dyDescent="0.25">
      <c r="A9" s="22">
        <v>44491</v>
      </c>
      <c r="B9" s="23">
        <v>1038</v>
      </c>
      <c r="C9" s="23" t="s">
        <v>33</v>
      </c>
      <c r="D9" s="23" t="s">
        <v>34</v>
      </c>
      <c r="E9" s="24">
        <v>130890</v>
      </c>
    </row>
    <row r="10" spans="1:5" x14ac:dyDescent="0.25">
      <c r="A10" s="22">
        <v>44491</v>
      </c>
      <c r="B10" s="23">
        <v>1049</v>
      </c>
      <c r="C10" s="23" t="s">
        <v>33</v>
      </c>
      <c r="D10" s="23" t="s">
        <v>42</v>
      </c>
      <c r="E10" s="24">
        <v>63513.5</v>
      </c>
    </row>
    <row r="11" spans="1:5" x14ac:dyDescent="0.25">
      <c r="A11" s="22">
        <v>44491</v>
      </c>
      <c r="B11" s="23">
        <v>1060</v>
      </c>
      <c r="C11" s="23" t="s">
        <v>33</v>
      </c>
      <c r="D11" s="23" t="s">
        <v>41</v>
      </c>
      <c r="E11" s="24">
        <v>112147.2</v>
      </c>
    </row>
    <row r="12" spans="1:5" x14ac:dyDescent="0.25">
      <c r="A12" s="22">
        <v>44491</v>
      </c>
      <c r="B12" s="23">
        <v>1065</v>
      </c>
      <c r="C12" s="23" t="s">
        <v>33</v>
      </c>
      <c r="D12" s="23" t="s">
        <v>34</v>
      </c>
      <c r="E12" s="24">
        <v>129100</v>
      </c>
    </row>
    <row r="13" spans="1:5" x14ac:dyDescent="0.25">
      <c r="A13" s="22">
        <v>44495</v>
      </c>
      <c r="B13" s="23">
        <v>1077</v>
      </c>
      <c r="C13" s="23" t="s">
        <v>33</v>
      </c>
      <c r="D13" s="23" t="s">
        <v>43</v>
      </c>
      <c r="E13" s="24">
        <v>9850.0499999999993</v>
      </c>
    </row>
    <row r="14" spans="1:5" x14ac:dyDescent="0.25">
      <c r="A14" s="22">
        <v>44623</v>
      </c>
      <c r="B14" s="23">
        <v>1009</v>
      </c>
      <c r="C14" s="23" t="s">
        <v>33</v>
      </c>
      <c r="D14" s="23" t="s">
        <v>24</v>
      </c>
      <c r="E14" s="24">
        <v>66060</v>
      </c>
    </row>
    <row r="15" spans="1:5" x14ac:dyDescent="0.25">
      <c r="A15" s="22">
        <v>44706</v>
      </c>
      <c r="B15" s="23">
        <v>624</v>
      </c>
      <c r="C15" s="23" t="s">
        <v>33</v>
      </c>
      <c r="D15" s="23" t="s">
        <v>24</v>
      </c>
      <c r="E15" s="24">
        <v>80000</v>
      </c>
    </row>
    <row r="16" spans="1:5" x14ac:dyDescent="0.25">
      <c r="A16" s="22">
        <v>44706</v>
      </c>
      <c r="B16" s="23">
        <v>638</v>
      </c>
      <c r="C16" s="23" t="s">
        <v>33</v>
      </c>
      <c r="D16" s="23" t="s">
        <v>24</v>
      </c>
      <c r="E16" s="24">
        <v>100000</v>
      </c>
    </row>
    <row r="17" spans="1:5" x14ac:dyDescent="0.25">
      <c r="A17" s="22">
        <v>44719</v>
      </c>
      <c r="B17" s="23">
        <v>596</v>
      </c>
      <c r="C17" s="23" t="s">
        <v>33</v>
      </c>
      <c r="D17" s="23" t="s">
        <v>25</v>
      </c>
      <c r="E17" s="24">
        <v>110094</v>
      </c>
    </row>
    <row r="18" spans="1:5" x14ac:dyDescent="0.25">
      <c r="A18" s="22">
        <v>44719</v>
      </c>
      <c r="B18" s="23">
        <v>598</v>
      </c>
      <c r="C18" s="23" t="s">
        <v>33</v>
      </c>
      <c r="D18" s="23" t="s">
        <v>25</v>
      </c>
      <c r="E18" s="24">
        <v>73800</v>
      </c>
    </row>
    <row r="19" spans="1:5" x14ac:dyDescent="0.25">
      <c r="A19" s="22">
        <v>44719</v>
      </c>
      <c r="B19" s="23">
        <v>639</v>
      </c>
      <c r="C19" s="23" t="s">
        <v>33</v>
      </c>
      <c r="D19" s="23" t="s">
        <v>25</v>
      </c>
      <c r="E19" s="24">
        <v>3540</v>
      </c>
    </row>
    <row r="20" spans="1:5" x14ac:dyDescent="0.25">
      <c r="A20" s="22">
        <v>44719</v>
      </c>
      <c r="B20" s="23">
        <v>658</v>
      </c>
      <c r="C20" s="23" t="s">
        <v>33</v>
      </c>
      <c r="D20" s="23" t="s">
        <v>25</v>
      </c>
      <c r="E20" s="24">
        <v>114460</v>
      </c>
    </row>
    <row r="21" spans="1:5" x14ac:dyDescent="0.25">
      <c r="A21" s="22">
        <v>44742</v>
      </c>
      <c r="B21" s="23">
        <v>698</v>
      </c>
      <c r="C21" s="23" t="s">
        <v>33</v>
      </c>
      <c r="D21" s="23" t="s">
        <v>24</v>
      </c>
      <c r="E21" s="24">
        <v>67260</v>
      </c>
    </row>
    <row r="22" spans="1:5" x14ac:dyDescent="0.25">
      <c r="A22" s="22">
        <v>44769</v>
      </c>
      <c r="B22" s="23">
        <v>659</v>
      </c>
      <c r="C22" s="23" t="s">
        <v>33</v>
      </c>
      <c r="D22" s="23" t="s">
        <v>24</v>
      </c>
      <c r="E22" s="24">
        <v>22500</v>
      </c>
    </row>
    <row r="23" spans="1:5" x14ac:dyDescent="0.25">
      <c r="A23" s="22">
        <v>44781</v>
      </c>
      <c r="B23" s="23">
        <v>419</v>
      </c>
      <c r="C23" s="23" t="s">
        <v>33</v>
      </c>
      <c r="D23" s="23" t="s">
        <v>25</v>
      </c>
      <c r="E23" s="24">
        <v>23600</v>
      </c>
    </row>
    <row r="24" spans="1:5" x14ac:dyDescent="0.25">
      <c r="A24" s="22">
        <v>44783</v>
      </c>
      <c r="B24" s="23">
        <v>748</v>
      </c>
      <c r="C24" s="23" t="s">
        <v>33</v>
      </c>
      <c r="D24" s="23" t="s">
        <v>770</v>
      </c>
      <c r="E24" s="24">
        <v>36000</v>
      </c>
    </row>
    <row r="25" spans="1:5" x14ac:dyDescent="0.25">
      <c r="A25" s="22">
        <v>44784</v>
      </c>
      <c r="B25" s="23">
        <v>770</v>
      </c>
      <c r="C25" s="23" t="s">
        <v>33</v>
      </c>
      <c r="D25" s="23" t="s">
        <v>770</v>
      </c>
      <c r="E25" s="24">
        <v>81420</v>
      </c>
    </row>
    <row r="26" spans="1:5" x14ac:dyDescent="0.25">
      <c r="A26" s="22">
        <v>44784</v>
      </c>
      <c r="B26" s="23">
        <v>771</v>
      </c>
      <c r="C26" s="23" t="s">
        <v>33</v>
      </c>
      <c r="D26" s="23" t="s">
        <v>770</v>
      </c>
      <c r="E26" s="24">
        <v>126720</v>
      </c>
    </row>
    <row r="27" spans="1:5" x14ac:dyDescent="0.25">
      <c r="A27" s="22">
        <v>44784</v>
      </c>
      <c r="B27" s="23">
        <v>775</v>
      </c>
      <c r="C27" s="23" t="s">
        <v>33</v>
      </c>
      <c r="D27" s="23" t="s">
        <v>770</v>
      </c>
      <c r="E27" s="24">
        <v>8100</v>
      </c>
    </row>
    <row r="28" spans="1:5" x14ac:dyDescent="0.25">
      <c r="A28" s="22">
        <v>44802</v>
      </c>
      <c r="B28" s="23">
        <v>796</v>
      </c>
      <c r="C28" s="23" t="s">
        <v>33</v>
      </c>
      <c r="D28" s="23" t="s">
        <v>770</v>
      </c>
      <c r="E28" s="24">
        <v>53100</v>
      </c>
    </row>
    <row r="29" spans="1:5" x14ac:dyDescent="0.25">
      <c r="A29" s="22">
        <v>44803</v>
      </c>
      <c r="B29" s="23">
        <v>749</v>
      </c>
      <c r="C29" s="23" t="s">
        <v>33</v>
      </c>
      <c r="D29" s="23" t="s">
        <v>770</v>
      </c>
      <c r="E29" s="24">
        <v>16600</v>
      </c>
    </row>
    <row r="30" spans="1:5" x14ac:dyDescent="0.25">
      <c r="A30" s="22">
        <v>44811</v>
      </c>
      <c r="B30" s="23">
        <v>815</v>
      </c>
      <c r="C30" s="23" t="s">
        <v>33</v>
      </c>
      <c r="D30" s="23" t="s">
        <v>770</v>
      </c>
      <c r="E30" s="24">
        <v>101900</v>
      </c>
    </row>
    <row r="31" spans="1:5" x14ac:dyDescent="0.25">
      <c r="A31" s="22">
        <v>44819</v>
      </c>
      <c r="B31" s="23">
        <v>821</v>
      </c>
      <c r="C31" s="23" t="s">
        <v>33</v>
      </c>
      <c r="D31" s="23" t="s">
        <v>770</v>
      </c>
      <c r="E31" s="24">
        <v>9620</v>
      </c>
    </row>
    <row r="32" spans="1:5" x14ac:dyDescent="0.25">
      <c r="A32" s="22">
        <v>44834</v>
      </c>
      <c r="B32" s="23">
        <v>835</v>
      </c>
      <c r="C32" s="23" t="s">
        <v>33</v>
      </c>
      <c r="D32" s="23" t="s">
        <v>770</v>
      </c>
      <c r="E32" s="24">
        <v>90034</v>
      </c>
    </row>
    <row r="33" spans="1:5" x14ac:dyDescent="0.25">
      <c r="A33" s="22">
        <v>44834</v>
      </c>
      <c r="B33" s="23">
        <v>836</v>
      </c>
      <c r="C33" s="23" t="s">
        <v>33</v>
      </c>
      <c r="D33" s="23" t="s">
        <v>770</v>
      </c>
      <c r="E33" s="24">
        <v>17700</v>
      </c>
    </row>
    <row r="34" spans="1:5" x14ac:dyDescent="0.25">
      <c r="A34" s="22">
        <v>44834</v>
      </c>
      <c r="B34" s="23">
        <v>847</v>
      </c>
      <c r="C34" s="23" t="s">
        <v>33</v>
      </c>
      <c r="D34" s="23" t="s">
        <v>770</v>
      </c>
      <c r="E34" s="24">
        <v>112100</v>
      </c>
    </row>
    <row r="35" spans="1:5" x14ac:dyDescent="0.25">
      <c r="A35" s="22">
        <v>43152</v>
      </c>
      <c r="B35" s="23">
        <v>2976</v>
      </c>
      <c r="C35" s="23" t="s">
        <v>7</v>
      </c>
      <c r="D35" s="23" t="s">
        <v>8</v>
      </c>
      <c r="E35" s="24">
        <v>52050.74</v>
      </c>
    </row>
    <row r="36" spans="1:5" x14ac:dyDescent="0.25">
      <c r="A36" s="22">
        <v>43179</v>
      </c>
      <c r="B36" s="23">
        <v>2982</v>
      </c>
      <c r="C36" s="23" t="s">
        <v>7</v>
      </c>
      <c r="D36" s="23" t="s">
        <v>9</v>
      </c>
      <c r="E36" s="24">
        <v>46357.48</v>
      </c>
    </row>
    <row r="37" spans="1:5" x14ac:dyDescent="0.25">
      <c r="A37" s="22">
        <v>43201</v>
      </c>
      <c r="B37" s="23">
        <v>2297</v>
      </c>
      <c r="C37" s="23" t="s">
        <v>7</v>
      </c>
      <c r="D37" s="23" t="s">
        <v>10</v>
      </c>
      <c r="E37" s="24">
        <v>16822.080000000002</v>
      </c>
    </row>
    <row r="38" spans="1:5" x14ac:dyDescent="0.25">
      <c r="A38" s="22">
        <v>43215</v>
      </c>
      <c r="B38" s="23">
        <v>2315</v>
      </c>
      <c r="C38" s="23" t="s">
        <v>7</v>
      </c>
      <c r="D38" s="23" t="s">
        <v>11</v>
      </c>
      <c r="E38" s="24">
        <v>8162.06</v>
      </c>
    </row>
    <row r="39" spans="1:5" x14ac:dyDescent="0.25">
      <c r="A39" s="22">
        <v>43249</v>
      </c>
      <c r="B39" s="23">
        <v>2353</v>
      </c>
      <c r="C39" s="23" t="s">
        <v>7</v>
      </c>
      <c r="D39" s="23" t="s">
        <v>12</v>
      </c>
      <c r="E39" s="24">
        <v>5718.28</v>
      </c>
    </row>
    <row r="40" spans="1:5" x14ac:dyDescent="0.25">
      <c r="A40" s="22">
        <v>43250</v>
      </c>
      <c r="B40" s="23">
        <v>2358</v>
      </c>
      <c r="C40" s="23" t="s">
        <v>7</v>
      </c>
      <c r="D40" s="23" t="s">
        <v>13</v>
      </c>
      <c r="E40" s="24">
        <v>8519.36</v>
      </c>
    </row>
    <row r="41" spans="1:5" x14ac:dyDescent="0.25">
      <c r="A41" s="22">
        <v>43263</v>
      </c>
      <c r="B41" s="23">
        <v>2413</v>
      </c>
      <c r="C41" s="23" t="s">
        <v>7</v>
      </c>
      <c r="D41" s="23" t="s">
        <v>14</v>
      </c>
      <c r="E41" s="24">
        <v>4430.59</v>
      </c>
    </row>
    <row r="42" spans="1:5" x14ac:dyDescent="0.25">
      <c r="A42" s="22">
        <v>43290</v>
      </c>
      <c r="B42" s="23">
        <v>2493</v>
      </c>
      <c r="C42" s="23" t="s">
        <v>7</v>
      </c>
      <c r="D42" s="23" t="s">
        <v>10</v>
      </c>
      <c r="E42" s="24">
        <v>8623.44</v>
      </c>
    </row>
    <row r="43" spans="1:5" x14ac:dyDescent="0.25">
      <c r="A43" s="22">
        <v>43307</v>
      </c>
      <c r="B43" s="23">
        <v>2562</v>
      </c>
      <c r="C43" s="23" t="s">
        <v>7</v>
      </c>
      <c r="D43" s="23" t="s">
        <v>15</v>
      </c>
      <c r="E43" s="24">
        <v>6570</v>
      </c>
    </row>
    <row r="44" spans="1:5" x14ac:dyDescent="0.25">
      <c r="A44" s="22">
        <v>43318</v>
      </c>
      <c r="B44" s="23">
        <v>2594</v>
      </c>
      <c r="C44" s="23" t="s">
        <v>7</v>
      </c>
      <c r="D44" s="23" t="s">
        <v>14</v>
      </c>
      <c r="E44" s="24">
        <v>6231.96</v>
      </c>
    </row>
    <row r="45" spans="1:5" x14ac:dyDescent="0.25">
      <c r="A45" s="22">
        <v>43333</v>
      </c>
      <c r="B45" s="23">
        <v>2614</v>
      </c>
      <c r="C45" s="23" t="s">
        <v>7</v>
      </c>
      <c r="D45" s="23" t="s">
        <v>12</v>
      </c>
      <c r="E45" s="24">
        <v>5146.45</v>
      </c>
    </row>
    <row r="46" spans="1:5" x14ac:dyDescent="0.25">
      <c r="A46" s="22">
        <v>43341</v>
      </c>
      <c r="B46" s="23">
        <v>2657</v>
      </c>
      <c r="C46" s="23" t="s">
        <v>7</v>
      </c>
      <c r="D46" s="23" t="s">
        <v>16</v>
      </c>
      <c r="E46" s="24">
        <v>4418.9799999999996</v>
      </c>
    </row>
    <row r="47" spans="1:5" x14ac:dyDescent="0.25">
      <c r="A47" s="22">
        <v>43381</v>
      </c>
      <c r="B47" s="23">
        <v>2772</v>
      </c>
      <c r="C47" s="23" t="s">
        <v>7</v>
      </c>
      <c r="D47" s="23" t="s">
        <v>17</v>
      </c>
      <c r="E47" s="24">
        <v>3009</v>
      </c>
    </row>
    <row r="48" spans="1:5" x14ac:dyDescent="0.25">
      <c r="A48" s="22">
        <v>43416</v>
      </c>
      <c r="B48" s="23">
        <v>3027</v>
      </c>
      <c r="C48" s="23" t="s">
        <v>7</v>
      </c>
      <c r="D48" s="23" t="s">
        <v>18</v>
      </c>
      <c r="E48" s="24">
        <v>15440.3</v>
      </c>
    </row>
    <row r="49" spans="1:5" x14ac:dyDescent="0.25">
      <c r="A49" s="22">
        <v>43417</v>
      </c>
      <c r="B49" s="23">
        <v>3020</v>
      </c>
      <c r="C49" s="23" t="s">
        <v>7</v>
      </c>
      <c r="D49" s="23" t="s">
        <v>19</v>
      </c>
      <c r="E49" s="24">
        <v>17909.57</v>
      </c>
    </row>
    <row r="50" spans="1:5" x14ac:dyDescent="0.25">
      <c r="A50" s="22">
        <v>43424</v>
      </c>
      <c r="B50" s="23">
        <v>3206</v>
      </c>
      <c r="C50" s="23" t="s">
        <v>7</v>
      </c>
      <c r="D50" s="23" t="s">
        <v>20</v>
      </c>
      <c r="E50" s="24">
        <v>502975</v>
      </c>
    </row>
    <row r="51" spans="1:5" x14ac:dyDescent="0.25">
      <c r="A51" s="22">
        <v>44205</v>
      </c>
      <c r="B51" s="23">
        <v>3362</v>
      </c>
      <c r="C51" s="23" t="s">
        <v>7</v>
      </c>
      <c r="D51" s="23" t="s">
        <v>9</v>
      </c>
      <c r="E51" s="24">
        <v>107380</v>
      </c>
    </row>
    <row r="52" spans="1:5" x14ac:dyDescent="0.25">
      <c r="A52" s="22">
        <v>44771</v>
      </c>
      <c r="B52" s="23" t="s">
        <v>5</v>
      </c>
      <c r="C52" s="23" t="s">
        <v>3</v>
      </c>
      <c r="D52" s="23" t="s">
        <v>4</v>
      </c>
      <c r="E52" s="24">
        <v>4080</v>
      </c>
    </row>
    <row r="53" spans="1:5" x14ac:dyDescent="0.25">
      <c r="A53" s="22">
        <v>44771</v>
      </c>
      <c r="B53" s="23" t="s">
        <v>6</v>
      </c>
      <c r="C53" s="23" t="s">
        <v>3</v>
      </c>
      <c r="D53" s="23" t="s">
        <v>4</v>
      </c>
      <c r="E53" s="24">
        <v>3650</v>
      </c>
    </row>
    <row r="54" spans="1:5" x14ac:dyDescent="0.25">
      <c r="A54" s="22">
        <v>44784</v>
      </c>
      <c r="B54" s="23" t="s">
        <v>727</v>
      </c>
      <c r="C54" s="23" t="s">
        <v>3</v>
      </c>
      <c r="D54" s="23" t="s">
        <v>4</v>
      </c>
      <c r="E54" s="24">
        <v>4080</v>
      </c>
    </row>
    <row r="55" spans="1:5" x14ac:dyDescent="0.25">
      <c r="A55" s="22">
        <v>44784</v>
      </c>
      <c r="B55" s="23" t="s">
        <v>728</v>
      </c>
      <c r="C55" s="23" t="s">
        <v>3</v>
      </c>
      <c r="D55" s="23" t="s">
        <v>4</v>
      </c>
      <c r="E55" s="24">
        <v>3540</v>
      </c>
    </row>
    <row r="56" spans="1:5" x14ac:dyDescent="0.25">
      <c r="A56" s="22">
        <v>44784</v>
      </c>
      <c r="B56" s="23" t="s">
        <v>726</v>
      </c>
      <c r="C56" s="23" t="s">
        <v>3</v>
      </c>
      <c r="D56" s="23" t="s">
        <v>4</v>
      </c>
      <c r="E56" s="24">
        <v>3600</v>
      </c>
    </row>
    <row r="57" spans="1:5" x14ac:dyDescent="0.25">
      <c r="A57" s="22">
        <v>44784</v>
      </c>
      <c r="B57" s="23" t="s">
        <v>729</v>
      </c>
      <c r="C57" s="23" t="s">
        <v>3</v>
      </c>
      <c r="D57" s="23" t="s">
        <v>4</v>
      </c>
      <c r="E57" s="24">
        <v>4130</v>
      </c>
    </row>
    <row r="58" spans="1:5" x14ac:dyDescent="0.25">
      <c r="A58" s="22">
        <v>44784</v>
      </c>
      <c r="B58" s="23" t="s">
        <v>730</v>
      </c>
      <c r="C58" s="23" t="s">
        <v>3</v>
      </c>
      <c r="D58" s="23" t="s">
        <v>4</v>
      </c>
      <c r="E58" s="24">
        <v>4080</v>
      </c>
    </row>
    <row r="59" spans="1:5" x14ac:dyDescent="0.25">
      <c r="A59" s="22">
        <v>44784</v>
      </c>
      <c r="B59" s="23" t="s">
        <v>731</v>
      </c>
      <c r="C59" s="23" t="s">
        <v>3</v>
      </c>
      <c r="D59" s="23" t="s">
        <v>4</v>
      </c>
      <c r="E59" s="24">
        <v>3660</v>
      </c>
    </row>
    <row r="60" spans="1:5" x14ac:dyDescent="0.25">
      <c r="A60" s="22">
        <v>44784</v>
      </c>
      <c r="B60" s="23"/>
      <c r="C60" s="23" t="s">
        <v>3</v>
      </c>
      <c r="D60" s="23" t="s">
        <v>4</v>
      </c>
      <c r="E60" s="24">
        <v>14000</v>
      </c>
    </row>
    <row r="61" spans="1:5" x14ac:dyDescent="0.25">
      <c r="A61" s="22">
        <v>44784</v>
      </c>
      <c r="B61" s="23"/>
      <c r="C61" s="23" t="s">
        <v>3</v>
      </c>
      <c r="D61" s="23" t="s">
        <v>4</v>
      </c>
      <c r="E61" s="24">
        <v>15001</v>
      </c>
    </row>
    <row r="62" spans="1:5" x14ac:dyDescent="0.25">
      <c r="A62" s="22">
        <v>44802</v>
      </c>
      <c r="B62" s="23" t="s">
        <v>732</v>
      </c>
      <c r="C62" s="23" t="s">
        <v>3</v>
      </c>
      <c r="D62" s="23" t="s">
        <v>4</v>
      </c>
      <c r="E62" s="24">
        <v>2600</v>
      </c>
    </row>
    <row r="63" spans="1:5" x14ac:dyDescent="0.25">
      <c r="A63" s="22">
        <v>44802</v>
      </c>
      <c r="B63" s="23" t="s">
        <v>733</v>
      </c>
      <c r="C63" s="23" t="s">
        <v>3</v>
      </c>
      <c r="D63" s="23" t="s">
        <v>4</v>
      </c>
      <c r="E63" s="24">
        <v>4020</v>
      </c>
    </row>
    <row r="64" spans="1:5" x14ac:dyDescent="0.25">
      <c r="A64" s="22">
        <v>44811</v>
      </c>
      <c r="B64" s="23" t="s">
        <v>760</v>
      </c>
      <c r="C64" s="23" t="s">
        <v>3</v>
      </c>
      <c r="D64" s="23" t="s">
        <v>4</v>
      </c>
      <c r="E64" s="24">
        <v>2400</v>
      </c>
    </row>
    <row r="65" spans="1:5" x14ac:dyDescent="0.25">
      <c r="A65" s="22">
        <v>44811</v>
      </c>
      <c r="B65" s="23" t="s">
        <v>761</v>
      </c>
      <c r="C65" s="23" t="s">
        <v>3</v>
      </c>
      <c r="D65" s="23" t="s">
        <v>4</v>
      </c>
      <c r="E65" s="24">
        <v>3000</v>
      </c>
    </row>
    <row r="66" spans="1:5" x14ac:dyDescent="0.25">
      <c r="A66" s="22">
        <v>44816</v>
      </c>
      <c r="B66" s="23" t="s">
        <v>762</v>
      </c>
      <c r="C66" s="23" t="s">
        <v>3</v>
      </c>
      <c r="D66" s="23" t="s">
        <v>4</v>
      </c>
      <c r="E66" s="24">
        <v>3600</v>
      </c>
    </row>
    <row r="67" spans="1:5" x14ac:dyDescent="0.25">
      <c r="A67" s="22">
        <v>44816</v>
      </c>
      <c r="B67" s="23" t="s">
        <v>763</v>
      </c>
      <c r="C67" s="23" t="s">
        <v>3</v>
      </c>
      <c r="D67" s="23" t="s">
        <v>4</v>
      </c>
      <c r="E67" s="24">
        <v>1820</v>
      </c>
    </row>
    <row r="68" spans="1:5" x14ac:dyDescent="0.25">
      <c r="A68" s="22">
        <v>44819</v>
      </c>
      <c r="B68" s="23" t="s">
        <v>764</v>
      </c>
      <c r="C68" s="23" t="s">
        <v>3</v>
      </c>
      <c r="D68" s="23" t="s">
        <v>4</v>
      </c>
      <c r="E68" s="24">
        <v>15501</v>
      </c>
    </row>
    <row r="69" spans="1:5" x14ac:dyDescent="0.25">
      <c r="A69" s="22">
        <v>44819</v>
      </c>
      <c r="B69" s="23" t="s">
        <v>765</v>
      </c>
      <c r="C69" s="23" t="s">
        <v>3</v>
      </c>
      <c r="D69" s="23" t="s">
        <v>4</v>
      </c>
      <c r="E69" s="24">
        <v>4020</v>
      </c>
    </row>
    <row r="70" spans="1:5" x14ac:dyDescent="0.25">
      <c r="A70" s="22">
        <v>44827</v>
      </c>
      <c r="B70" s="23" t="s">
        <v>766</v>
      </c>
      <c r="C70" s="23" t="s">
        <v>3</v>
      </c>
      <c r="D70" s="23" t="s">
        <v>4</v>
      </c>
      <c r="E70" s="24">
        <v>3480</v>
      </c>
    </row>
    <row r="71" spans="1:5" x14ac:dyDescent="0.25">
      <c r="A71" s="22">
        <v>44827</v>
      </c>
      <c r="B71" s="23" t="s">
        <v>767</v>
      </c>
      <c r="C71" s="23" t="s">
        <v>3</v>
      </c>
      <c r="D71" s="23" t="s">
        <v>4</v>
      </c>
      <c r="E71" s="24">
        <v>4080</v>
      </c>
    </row>
    <row r="72" spans="1:5" x14ac:dyDescent="0.25">
      <c r="A72" s="22">
        <v>44827</v>
      </c>
      <c r="B72" s="23" t="s">
        <v>768</v>
      </c>
      <c r="C72" s="23" t="s">
        <v>3</v>
      </c>
      <c r="D72" s="23" t="s">
        <v>4</v>
      </c>
      <c r="E72" s="24">
        <v>2940</v>
      </c>
    </row>
    <row r="73" spans="1:5" x14ac:dyDescent="0.25">
      <c r="A73" s="22">
        <v>44832</v>
      </c>
      <c r="B73" s="23" t="s">
        <v>769</v>
      </c>
      <c r="C73" s="23" t="s">
        <v>3</v>
      </c>
      <c r="D73" s="23" t="s">
        <v>4</v>
      </c>
      <c r="E73" s="24">
        <v>4200</v>
      </c>
    </row>
    <row r="74" spans="1:5" x14ac:dyDescent="0.25">
      <c r="A74" s="22">
        <v>44816</v>
      </c>
      <c r="B74" s="23">
        <v>1110</v>
      </c>
      <c r="C74" s="23" t="s">
        <v>771</v>
      </c>
      <c r="D74" s="23" t="s">
        <v>772</v>
      </c>
      <c r="E74" s="24">
        <v>60000</v>
      </c>
    </row>
    <row r="75" spans="1:5" x14ac:dyDescent="0.25">
      <c r="A75" s="22">
        <v>44109</v>
      </c>
      <c r="B75" s="23">
        <v>10903</v>
      </c>
      <c r="C75" s="23" t="s">
        <v>46</v>
      </c>
      <c r="D75" s="23" t="s">
        <v>47</v>
      </c>
      <c r="E75" s="24">
        <v>33147</v>
      </c>
    </row>
    <row r="76" spans="1:5" x14ac:dyDescent="0.25">
      <c r="A76" s="22">
        <v>44734</v>
      </c>
      <c r="B76" s="23">
        <v>151</v>
      </c>
      <c r="C76" s="23" t="s">
        <v>22</v>
      </c>
      <c r="D76" s="23" t="s">
        <v>23</v>
      </c>
      <c r="E76" s="24">
        <v>75000.800000000003</v>
      </c>
    </row>
    <row r="77" spans="1:5" x14ac:dyDescent="0.25">
      <c r="A77" s="22">
        <v>44740</v>
      </c>
      <c r="B77" s="23">
        <v>150</v>
      </c>
      <c r="C77" s="23" t="s">
        <v>22</v>
      </c>
      <c r="D77" s="23" t="s">
        <v>24</v>
      </c>
      <c r="E77" s="24">
        <v>149900</v>
      </c>
    </row>
    <row r="78" spans="1:5" x14ac:dyDescent="0.25">
      <c r="A78" s="22">
        <v>44740</v>
      </c>
      <c r="B78" s="23">
        <v>153</v>
      </c>
      <c r="C78" s="23" t="s">
        <v>22</v>
      </c>
      <c r="D78" s="23" t="s">
        <v>24</v>
      </c>
      <c r="E78" s="24">
        <v>52800</v>
      </c>
    </row>
    <row r="79" spans="1:5" x14ac:dyDescent="0.25">
      <c r="A79" s="22">
        <v>44742</v>
      </c>
      <c r="B79" s="23">
        <v>152</v>
      </c>
      <c r="C79" s="23" t="s">
        <v>22</v>
      </c>
      <c r="D79" s="23" t="s">
        <v>24</v>
      </c>
      <c r="E79" s="24">
        <v>38200</v>
      </c>
    </row>
    <row r="80" spans="1:5" x14ac:dyDescent="0.25">
      <c r="A80" s="22">
        <v>44753</v>
      </c>
      <c r="B80" s="23">
        <v>154</v>
      </c>
      <c r="C80" s="23" t="s">
        <v>22</v>
      </c>
      <c r="D80" s="23" t="s">
        <v>24</v>
      </c>
      <c r="E80" s="24">
        <v>72500</v>
      </c>
    </row>
    <row r="81" spans="1:5" x14ac:dyDescent="0.25">
      <c r="A81" s="22">
        <v>44767</v>
      </c>
      <c r="B81" s="23">
        <v>155</v>
      </c>
      <c r="C81" s="23" t="s">
        <v>22</v>
      </c>
      <c r="D81" s="23" t="s">
        <v>24</v>
      </c>
      <c r="E81" s="24">
        <v>83750</v>
      </c>
    </row>
    <row r="82" spans="1:5" x14ac:dyDescent="0.25">
      <c r="A82" s="22">
        <v>44771</v>
      </c>
      <c r="B82" s="23">
        <v>156</v>
      </c>
      <c r="C82" s="23" t="s">
        <v>22</v>
      </c>
      <c r="D82" s="23" t="s">
        <v>25</v>
      </c>
      <c r="E82" s="24">
        <v>157176</v>
      </c>
    </row>
    <row r="83" spans="1:5" x14ac:dyDescent="0.25">
      <c r="A83" s="22">
        <v>44771</v>
      </c>
      <c r="B83" s="23">
        <v>157</v>
      </c>
      <c r="C83" s="23" t="s">
        <v>22</v>
      </c>
      <c r="D83" s="23" t="s">
        <v>25</v>
      </c>
      <c r="E83" s="24">
        <v>163341.5</v>
      </c>
    </row>
    <row r="84" spans="1:5" x14ac:dyDescent="0.25">
      <c r="A84" s="22">
        <v>44771</v>
      </c>
      <c r="B84" s="23">
        <v>158</v>
      </c>
      <c r="C84" s="23" t="s">
        <v>22</v>
      </c>
      <c r="D84" s="23" t="s">
        <v>24</v>
      </c>
      <c r="E84" s="24">
        <v>36250</v>
      </c>
    </row>
    <row r="85" spans="1:5" x14ac:dyDescent="0.25">
      <c r="A85" s="22">
        <v>44811</v>
      </c>
      <c r="B85" s="23">
        <v>157</v>
      </c>
      <c r="C85" s="23" t="s">
        <v>22</v>
      </c>
      <c r="D85" s="23" t="s">
        <v>25</v>
      </c>
      <c r="E85" s="24">
        <v>163341.5</v>
      </c>
    </row>
    <row r="86" spans="1:5" x14ac:dyDescent="0.25">
      <c r="A86" s="22">
        <v>44165</v>
      </c>
      <c r="B86" s="23">
        <v>1</v>
      </c>
      <c r="C86" s="23" t="s">
        <v>48</v>
      </c>
      <c r="D86" s="23" t="s">
        <v>50</v>
      </c>
      <c r="E86" s="24">
        <v>37170</v>
      </c>
    </row>
    <row r="87" spans="1:5" x14ac:dyDescent="0.25">
      <c r="A87" s="22">
        <v>44165</v>
      </c>
      <c r="B87" s="23">
        <v>30</v>
      </c>
      <c r="C87" s="23" t="s">
        <v>48</v>
      </c>
      <c r="D87" s="23" t="s">
        <v>49</v>
      </c>
      <c r="E87" s="24">
        <v>12124.5</v>
      </c>
    </row>
    <row r="88" spans="1:5" x14ac:dyDescent="0.25">
      <c r="A88" s="22">
        <v>44169</v>
      </c>
      <c r="B88" s="23">
        <v>32</v>
      </c>
      <c r="C88" s="23" t="s">
        <v>48</v>
      </c>
      <c r="D88" s="23" t="s">
        <v>51</v>
      </c>
      <c r="E88" s="24">
        <v>147500</v>
      </c>
    </row>
    <row r="89" spans="1:5" x14ac:dyDescent="0.25">
      <c r="A89" s="22">
        <v>44554</v>
      </c>
      <c r="B89" s="23">
        <v>591</v>
      </c>
      <c r="C89" s="23" t="s">
        <v>54</v>
      </c>
      <c r="D89" s="23" t="s">
        <v>55</v>
      </c>
      <c r="E89" s="24">
        <v>31431.07</v>
      </c>
    </row>
    <row r="90" spans="1:5" x14ac:dyDescent="0.25">
      <c r="A90" s="22">
        <v>44834</v>
      </c>
      <c r="B90" s="23">
        <v>6692</v>
      </c>
      <c r="C90" s="23" t="s">
        <v>54</v>
      </c>
      <c r="D90" s="23" t="s">
        <v>55</v>
      </c>
      <c r="E90" s="24">
        <v>69000</v>
      </c>
    </row>
    <row r="91" spans="1:5" x14ac:dyDescent="0.25">
      <c r="A91" s="22">
        <v>44462</v>
      </c>
      <c r="B91" s="23">
        <v>8204</v>
      </c>
      <c r="C91" s="23" t="s">
        <v>26</v>
      </c>
      <c r="D91" s="23" t="s">
        <v>27</v>
      </c>
      <c r="E91" s="24">
        <v>107750</v>
      </c>
    </row>
    <row r="92" spans="1:5" x14ac:dyDescent="0.25">
      <c r="A92" s="22">
        <v>44485</v>
      </c>
      <c r="B92" s="23">
        <v>8241</v>
      </c>
      <c r="C92" s="23" t="s">
        <v>26</v>
      </c>
      <c r="D92" s="23" t="s">
        <v>28</v>
      </c>
      <c r="E92" s="24">
        <v>47200</v>
      </c>
    </row>
    <row r="93" spans="1:5" x14ac:dyDescent="0.25">
      <c r="A93" s="22">
        <v>44490</v>
      </c>
      <c r="B93" s="23">
        <v>8255</v>
      </c>
      <c r="C93" s="23" t="s">
        <v>26</v>
      </c>
      <c r="D93" s="23" t="s">
        <v>29</v>
      </c>
      <c r="E93" s="24">
        <v>97500</v>
      </c>
    </row>
    <row r="94" spans="1:5" x14ac:dyDescent="0.25">
      <c r="A94" s="22">
        <v>44511</v>
      </c>
      <c r="B94" s="23">
        <v>8268</v>
      </c>
      <c r="C94" s="23" t="s">
        <v>26</v>
      </c>
      <c r="D94" s="23" t="s">
        <v>30</v>
      </c>
      <c r="E94" s="24">
        <v>70000</v>
      </c>
    </row>
    <row r="95" spans="1:5" x14ac:dyDescent="0.25">
      <c r="A95" s="22">
        <v>44512</v>
      </c>
      <c r="B95" s="23">
        <v>8282</v>
      </c>
      <c r="C95" s="23" t="s">
        <v>26</v>
      </c>
      <c r="D95" s="23" t="s">
        <v>30</v>
      </c>
      <c r="E95" s="24">
        <v>70000</v>
      </c>
    </row>
    <row r="96" spans="1:5" x14ac:dyDescent="0.25">
      <c r="A96" s="22">
        <v>44538</v>
      </c>
      <c r="B96" s="23">
        <v>8328</v>
      </c>
      <c r="C96" s="23" t="s">
        <v>26</v>
      </c>
      <c r="D96" s="23" t="s">
        <v>30</v>
      </c>
      <c r="E96" s="24">
        <v>87750</v>
      </c>
    </row>
    <row r="97" spans="1:5" x14ac:dyDescent="0.25">
      <c r="A97" s="22">
        <v>44539</v>
      </c>
      <c r="B97" s="23">
        <v>8341</v>
      </c>
      <c r="C97" s="23" t="s">
        <v>26</v>
      </c>
      <c r="D97" s="23" t="s">
        <v>31</v>
      </c>
      <c r="E97" s="24">
        <v>110000</v>
      </c>
    </row>
    <row r="98" spans="1:5" x14ac:dyDescent="0.25">
      <c r="A98" s="22">
        <v>44547</v>
      </c>
      <c r="B98" s="23">
        <v>8356</v>
      </c>
      <c r="C98" s="23" t="s">
        <v>26</v>
      </c>
      <c r="D98" s="23" t="s">
        <v>32</v>
      </c>
      <c r="E98" s="24">
        <v>98600</v>
      </c>
    </row>
    <row r="99" spans="1:5" x14ac:dyDescent="0.25">
      <c r="A99" s="22">
        <v>44565</v>
      </c>
      <c r="B99" s="23">
        <v>8378</v>
      </c>
      <c r="C99" s="23" t="s">
        <v>26</v>
      </c>
      <c r="D99" s="23" t="s">
        <v>32</v>
      </c>
      <c r="E99" s="24">
        <v>125300</v>
      </c>
    </row>
    <row r="100" spans="1:5" x14ac:dyDescent="0.25">
      <c r="A100" s="22">
        <v>44566</v>
      </c>
      <c r="B100" s="23">
        <v>8404</v>
      </c>
      <c r="C100" s="23" t="s">
        <v>26</v>
      </c>
      <c r="D100" s="23" t="s">
        <v>24</v>
      </c>
      <c r="E100" s="24">
        <v>78000</v>
      </c>
    </row>
    <row r="101" spans="1:5" x14ac:dyDescent="0.25">
      <c r="A101" s="22">
        <v>44623</v>
      </c>
      <c r="B101" s="23">
        <v>8393</v>
      </c>
      <c r="C101" s="23" t="s">
        <v>26</v>
      </c>
      <c r="D101" s="23" t="s">
        <v>24</v>
      </c>
      <c r="E101" s="24">
        <v>128500</v>
      </c>
    </row>
    <row r="102" spans="1:5" x14ac:dyDescent="0.25">
      <c r="A102" s="22">
        <v>44781</v>
      </c>
      <c r="B102" s="23">
        <v>8575</v>
      </c>
      <c r="C102" s="23" t="s">
        <v>26</v>
      </c>
      <c r="D102" s="23" t="s">
        <v>24</v>
      </c>
      <c r="E102" s="24">
        <v>82500</v>
      </c>
    </row>
    <row r="103" spans="1:5" x14ac:dyDescent="0.25">
      <c r="A103" s="22">
        <v>44802</v>
      </c>
      <c r="B103" s="23">
        <v>204</v>
      </c>
      <c r="C103" s="23" t="s">
        <v>735</v>
      </c>
      <c r="D103" s="23" t="s">
        <v>734</v>
      </c>
      <c r="E103" s="24">
        <v>248421.86</v>
      </c>
    </row>
    <row r="104" spans="1:5" x14ac:dyDescent="0.25">
      <c r="A104" s="22">
        <v>43642</v>
      </c>
      <c r="B104" s="23">
        <v>2</v>
      </c>
      <c r="C104" s="23" t="s">
        <v>45</v>
      </c>
      <c r="D104" s="23" t="s">
        <v>44</v>
      </c>
      <c r="E104" s="24">
        <v>249888.85</v>
      </c>
    </row>
    <row r="105" spans="1:5" x14ac:dyDescent="0.25">
      <c r="A105" s="22">
        <v>43649</v>
      </c>
      <c r="B105" s="23">
        <v>3</v>
      </c>
      <c r="C105" s="23" t="s">
        <v>45</v>
      </c>
      <c r="D105" s="23" t="s">
        <v>44</v>
      </c>
      <c r="E105" s="24">
        <v>43500</v>
      </c>
    </row>
    <row r="106" spans="1:5" x14ac:dyDescent="0.25">
      <c r="A106" s="22">
        <v>44369</v>
      </c>
      <c r="B106" s="23">
        <v>72</v>
      </c>
      <c r="C106" s="23" t="s">
        <v>52</v>
      </c>
      <c r="D106" s="23" t="s">
        <v>53</v>
      </c>
      <c r="E106" s="24">
        <v>28744.799999999999</v>
      </c>
    </row>
    <row r="107" spans="1:5" x14ac:dyDescent="0.25">
      <c r="A107" s="22">
        <v>44369</v>
      </c>
      <c r="B107" s="23">
        <v>73</v>
      </c>
      <c r="C107" s="23" t="s">
        <v>52</v>
      </c>
      <c r="D107" s="23" t="s">
        <v>53</v>
      </c>
      <c r="E107" s="24">
        <v>28744.799999999999</v>
      </c>
    </row>
    <row r="108" spans="1:5" x14ac:dyDescent="0.25">
      <c r="A108" s="22">
        <v>44473</v>
      </c>
      <c r="B108" s="23">
        <v>377</v>
      </c>
      <c r="C108" s="23" t="s">
        <v>52</v>
      </c>
      <c r="D108" s="23" t="s">
        <v>53</v>
      </c>
      <c r="E108" s="24">
        <v>131318.07</v>
      </c>
    </row>
    <row r="109" spans="1:5" x14ac:dyDescent="0.25">
      <c r="A109" s="22">
        <v>44601</v>
      </c>
      <c r="B109" s="23">
        <v>651</v>
      </c>
      <c r="C109" s="23" t="s">
        <v>52</v>
      </c>
      <c r="D109" s="23" t="s">
        <v>53</v>
      </c>
      <c r="E109" s="24">
        <v>62862.14</v>
      </c>
    </row>
    <row r="110" spans="1:5" x14ac:dyDescent="0.25">
      <c r="A110" s="22">
        <v>43864</v>
      </c>
      <c r="B110" s="23">
        <v>503</v>
      </c>
      <c r="C110" s="23" t="s">
        <v>62</v>
      </c>
      <c r="D110" s="23" t="s">
        <v>63</v>
      </c>
      <c r="E110" s="24">
        <v>23800</v>
      </c>
    </row>
    <row r="111" spans="1:5" x14ac:dyDescent="0.25">
      <c r="A111" s="22">
        <v>43868</v>
      </c>
      <c r="B111" s="23">
        <v>501</v>
      </c>
      <c r="C111" s="23" t="s">
        <v>62</v>
      </c>
      <c r="D111" s="23" t="s">
        <v>64</v>
      </c>
      <c r="E111" s="24">
        <v>48000</v>
      </c>
    </row>
    <row r="112" spans="1:5" x14ac:dyDescent="0.25">
      <c r="A112" s="22">
        <v>43871</v>
      </c>
      <c r="B112" s="23">
        <v>502</v>
      </c>
      <c r="C112" s="23" t="s">
        <v>62</v>
      </c>
      <c r="D112" s="23" t="s">
        <v>65</v>
      </c>
      <c r="E112" s="24">
        <v>65000</v>
      </c>
    </row>
    <row r="113" spans="1:5" x14ac:dyDescent="0.25">
      <c r="A113" s="22">
        <v>43872</v>
      </c>
      <c r="B113" s="23">
        <v>504</v>
      </c>
      <c r="C113" s="23" t="s">
        <v>62</v>
      </c>
      <c r="D113" s="23" t="s">
        <v>66</v>
      </c>
      <c r="E113" s="24">
        <v>133750</v>
      </c>
    </row>
    <row r="114" spans="1:5" x14ac:dyDescent="0.25">
      <c r="A114" s="22">
        <v>43879</v>
      </c>
      <c r="B114" s="23">
        <v>508</v>
      </c>
      <c r="C114" s="23" t="s">
        <v>62</v>
      </c>
      <c r="D114" s="23" t="s">
        <v>67</v>
      </c>
      <c r="E114" s="24">
        <v>57750</v>
      </c>
    </row>
    <row r="115" spans="1:5" x14ac:dyDescent="0.25">
      <c r="A115" s="22">
        <v>43880</v>
      </c>
      <c r="B115" s="23">
        <v>507</v>
      </c>
      <c r="C115" s="23" t="s">
        <v>62</v>
      </c>
      <c r="D115" s="23" t="s">
        <v>66</v>
      </c>
      <c r="E115" s="24">
        <v>104000</v>
      </c>
    </row>
    <row r="116" spans="1:5" x14ac:dyDescent="0.25">
      <c r="A116" s="22">
        <v>43887</v>
      </c>
      <c r="B116" s="23">
        <v>509</v>
      </c>
      <c r="C116" s="23" t="s">
        <v>62</v>
      </c>
      <c r="D116" s="23" t="s">
        <v>66</v>
      </c>
      <c r="E116" s="24">
        <v>145250</v>
      </c>
    </row>
    <row r="117" spans="1:5" x14ac:dyDescent="0.25">
      <c r="A117" s="22">
        <v>43892</v>
      </c>
      <c r="B117" s="23">
        <v>233925</v>
      </c>
      <c r="C117" s="23" t="s">
        <v>62</v>
      </c>
      <c r="D117" s="23" t="s">
        <v>66</v>
      </c>
      <c r="E117" s="24">
        <v>107000</v>
      </c>
    </row>
    <row r="118" spans="1:5" x14ac:dyDescent="0.25">
      <c r="A118" s="22">
        <v>43901</v>
      </c>
      <c r="B118" s="23">
        <v>510</v>
      </c>
      <c r="C118" s="23" t="s">
        <v>62</v>
      </c>
      <c r="D118" s="23" t="s">
        <v>68</v>
      </c>
      <c r="E118" s="24">
        <v>82500</v>
      </c>
    </row>
    <row r="119" spans="1:5" x14ac:dyDescent="0.25">
      <c r="A119" s="22">
        <v>43928</v>
      </c>
      <c r="B119" s="23">
        <v>512</v>
      </c>
      <c r="C119" s="23" t="s">
        <v>62</v>
      </c>
      <c r="D119" s="23" t="s">
        <v>69</v>
      </c>
      <c r="E119" s="24">
        <v>143100</v>
      </c>
    </row>
    <row r="120" spans="1:5" x14ac:dyDescent="0.25">
      <c r="A120" s="22">
        <v>43930</v>
      </c>
      <c r="B120" s="23">
        <v>510</v>
      </c>
      <c r="C120" s="23" t="s">
        <v>62</v>
      </c>
      <c r="D120" s="23" t="s">
        <v>64</v>
      </c>
      <c r="E120" s="24">
        <v>120700</v>
      </c>
    </row>
    <row r="121" spans="1:5" x14ac:dyDescent="0.25">
      <c r="A121" s="22">
        <v>43935</v>
      </c>
      <c r="B121" s="23">
        <v>513</v>
      </c>
      <c r="C121" s="23" t="s">
        <v>62</v>
      </c>
      <c r="D121" s="23" t="s">
        <v>70</v>
      </c>
      <c r="E121" s="24">
        <v>99500</v>
      </c>
    </row>
    <row r="122" spans="1:5" x14ac:dyDescent="0.25">
      <c r="A122" s="22">
        <v>43942</v>
      </c>
      <c r="B122" s="23">
        <v>514</v>
      </c>
      <c r="C122" s="23" t="s">
        <v>62</v>
      </c>
      <c r="D122" s="23" t="s">
        <v>70</v>
      </c>
      <c r="E122" s="24">
        <v>108000</v>
      </c>
    </row>
    <row r="123" spans="1:5" x14ac:dyDescent="0.25">
      <c r="A123" s="22">
        <v>43992</v>
      </c>
      <c r="B123" s="23">
        <v>515</v>
      </c>
      <c r="C123" s="23" t="s">
        <v>62</v>
      </c>
      <c r="D123" s="23" t="s">
        <v>71</v>
      </c>
      <c r="E123" s="24">
        <v>47000</v>
      </c>
    </row>
    <row r="124" spans="1:5" x14ac:dyDescent="0.25">
      <c r="A124" s="22">
        <v>43998</v>
      </c>
      <c r="B124" s="23">
        <v>516</v>
      </c>
      <c r="C124" s="23" t="s">
        <v>62</v>
      </c>
      <c r="D124" s="23" t="s">
        <v>64</v>
      </c>
      <c r="E124" s="24">
        <v>120800</v>
      </c>
    </row>
    <row r="125" spans="1:5" x14ac:dyDescent="0.25">
      <c r="A125" s="22">
        <v>44005</v>
      </c>
      <c r="B125" s="23">
        <v>520</v>
      </c>
      <c r="C125" s="23" t="s">
        <v>62</v>
      </c>
      <c r="D125" s="23" t="s">
        <v>24</v>
      </c>
      <c r="E125" s="24">
        <v>133000</v>
      </c>
    </row>
    <row r="126" spans="1:5" x14ac:dyDescent="0.25">
      <c r="A126" s="22">
        <v>44008</v>
      </c>
      <c r="B126" s="23">
        <v>518</v>
      </c>
      <c r="C126" s="23" t="s">
        <v>62</v>
      </c>
      <c r="D126" s="23" t="s">
        <v>72</v>
      </c>
      <c r="E126" s="24">
        <v>20000</v>
      </c>
    </row>
    <row r="127" spans="1:5" x14ac:dyDescent="0.25">
      <c r="A127" s="22">
        <v>44008</v>
      </c>
      <c r="B127" s="23">
        <v>519</v>
      </c>
      <c r="C127" s="23" t="s">
        <v>62</v>
      </c>
      <c r="D127" s="23" t="s">
        <v>64</v>
      </c>
      <c r="E127" s="24">
        <v>53000</v>
      </c>
    </row>
    <row r="128" spans="1:5" x14ac:dyDescent="0.25">
      <c r="A128" s="22">
        <v>44706</v>
      </c>
      <c r="B128" s="23">
        <v>10</v>
      </c>
      <c r="C128" s="23" t="s">
        <v>92</v>
      </c>
      <c r="D128" s="23" t="s">
        <v>24</v>
      </c>
      <c r="E128" s="24">
        <v>135697.5</v>
      </c>
    </row>
    <row r="129" spans="1:5" x14ac:dyDescent="0.25">
      <c r="A129" s="22">
        <v>44706</v>
      </c>
      <c r="B129" s="23">
        <v>19</v>
      </c>
      <c r="C129" s="23" t="s">
        <v>92</v>
      </c>
      <c r="D129" s="23" t="s">
        <v>24</v>
      </c>
      <c r="E129" s="24">
        <v>48669.81</v>
      </c>
    </row>
    <row r="130" spans="1:5" x14ac:dyDescent="0.25">
      <c r="A130" s="22">
        <v>44706</v>
      </c>
      <c r="B130" s="23">
        <v>21</v>
      </c>
      <c r="C130" s="23" t="s">
        <v>92</v>
      </c>
      <c r="D130" s="23" t="s">
        <v>25</v>
      </c>
      <c r="E130" s="24">
        <v>155783.6</v>
      </c>
    </row>
    <row r="131" spans="1:5" x14ac:dyDescent="0.25">
      <c r="A131" s="22">
        <v>44706</v>
      </c>
      <c r="B131" s="23">
        <v>25</v>
      </c>
      <c r="C131" s="23" t="s">
        <v>92</v>
      </c>
      <c r="D131" s="23" t="s">
        <v>24</v>
      </c>
      <c r="E131" s="24">
        <v>154000</v>
      </c>
    </row>
    <row r="132" spans="1:5" x14ac:dyDescent="0.25">
      <c r="A132" s="22">
        <v>44706</v>
      </c>
      <c r="B132" s="23">
        <v>32</v>
      </c>
      <c r="C132" s="23" t="s">
        <v>92</v>
      </c>
      <c r="D132" s="23" t="s">
        <v>24</v>
      </c>
      <c r="E132" s="24">
        <v>114000</v>
      </c>
    </row>
    <row r="133" spans="1:5" x14ac:dyDescent="0.25">
      <c r="A133" s="22">
        <v>44719</v>
      </c>
      <c r="B133" s="23">
        <v>15</v>
      </c>
      <c r="C133" s="23" t="s">
        <v>92</v>
      </c>
      <c r="D133" s="23" t="s">
        <v>24</v>
      </c>
      <c r="E133" s="24">
        <v>32425</v>
      </c>
    </row>
    <row r="134" spans="1:5" x14ac:dyDescent="0.25">
      <c r="A134" s="22">
        <v>44719</v>
      </c>
      <c r="B134" s="23">
        <v>17</v>
      </c>
      <c r="C134" s="23" t="s">
        <v>92</v>
      </c>
      <c r="D134" s="23" t="s">
        <v>24</v>
      </c>
      <c r="E134" s="24">
        <v>154896</v>
      </c>
    </row>
    <row r="135" spans="1:5" x14ac:dyDescent="0.25">
      <c r="A135" s="22">
        <v>44719</v>
      </c>
      <c r="B135" s="23">
        <v>19</v>
      </c>
      <c r="C135" s="23" t="s">
        <v>92</v>
      </c>
      <c r="D135" s="23" t="s">
        <v>25</v>
      </c>
      <c r="E135" s="24">
        <v>2121.88</v>
      </c>
    </row>
    <row r="136" spans="1:5" x14ac:dyDescent="0.25">
      <c r="A136" s="22">
        <v>44721</v>
      </c>
      <c r="B136" s="23">
        <v>12</v>
      </c>
      <c r="C136" s="23" t="s">
        <v>92</v>
      </c>
      <c r="D136" s="23" t="s">
        <v>24</v>
      </c>
      <c r="E136" s="24">
        <v>7989.38</v>
      </c>
    </row>
    <row r="137" spans="1:5" x14ac:dyDescent="0.25">
      <c r="A137" s="22">
        <v>44722</v>
      </c>
      <c r="B137" s="23">
        <v>11</v>
      </c>
      <c r="C137" s="23" t="s">
        <v>92</v>
      </c>
      <c r="D137" s="23" t="s">
        <v>24</v>
      </c>
      <c r="E137" s="24">
        <v>129080</v>
      </c>
    </row>
    <row r="138" spans="1:5" x14ac:dyDescent="0.25">
      <c r="A138" s="22">
        <v>44722</v>
      </c>
      <c r="B138" s="23">
        <v>14</v>
      </c>
      <c r="C138" s="23" t="s">
        <v>92</v>
      </c>
      <c r="D138" s="23" t="s">
        <v>24</v>
      </c>
      <c r="E138" s="24">
        <v>41332</v>
      </c>
    </row>
    <row r="139" spans="1:5" x14ac:dyDescent="0.25">
      <c r="A139" s="22">
        <v>44753</v>
      </c>
      <c r="B139" s="23">
        <v>20</v>
      </c>
      <c r="C139" s="23" t="s">
        <v>92</v>
      </c>
      <c r="D139" s="23" t="s">
        <v>24</v>
      </c>
      <c r="E139" s="24">
        <v>48000</v>
      </c>
    </row>
    <row r="140" spans="1:5" x14ac:dyDescent="0.25">
      <c r="A140" s="22">
        <v>44756</v>
      </c>
      <c r="B140" s="23">
        <v>102</v>
      </c>
      <c r="C140" s="23" t="s">
        <v>92</v>
      </c>
      <c r="D140" s="23" t="s">
        <v>24</v>
      </c>
      <c r="E140" s="24">
        <v>109100</v>
      </c>
    </row>
    <row r="141" spans="1:5" x14ac:dyDescent="0.25">
      <c r="A141" s="22">
        <v>44834</v>
      </c>
      <c r="B141" s="23">
        <v>117</v>
      </c>
      <c r="C141" s="23" t="s">
        <v>92</v>
      </c>
      <c r="D141" s="23" t="s">
        <v>24</v>
      </c>
      <c r="E141" s="24">
        <v>31800</v>
      </c>
    </row>
    <row r="142" spans="1:5" x14ac:dyDescent="0.25">
      <c r="A142" s="22">
        <v>44834</v>
      </c>
      <c r="B142" s="23">
        <v>115</v>
      </c>
      <c r="C142" s="23" t="s">
        <v>92</v>
      </c>
      <c r="D142" s="23" t="s">
        <v>24</v>
      </c>
      <c r="E142" s="24">
        <v>20856</v>
      </c>
    </row>
    <row r="143" spans="1:5" x14ac:dyDescent="0.25">
      <c r="A143" s="22">
        <v>44488</v>
      </c>
      <c r="B143" s="23">
        <v>38</v>
      </c>
      <c r="C143" s="23" t="s">
        <v>78</v>
      </c>
      <c r="D143" s="23" t="s">
        <v>81</v>
      </c>
      <c r="E143" s="24">
        <v>118100</v>
      </c>
    </row>
    <row r="144" spans="1:5" x14ac:dyDescent="0.25">
      <c r="A144" s="22">
        <v>44491</v>
      </c>
      <c r="B144" s="23">
        <v>39</v>
      </c>
      <c r="C144" s="23" t="s">
        <v>78</v>
      </c>
      <c r="D144" s="23" t="s">
        <v>82</v>
      </c>
      <c r="E144" s="24">
        <v>43800</v>
      </c>
    </row>
    <row r="145" spans="1:5" x14ac:dyDescent="0.25">
      <c r="A145" s="22">
        <v>44495</v>
      </c>
      <c r="B145" s="23">
        <v>40</v>
      </c>
      <c r="C145" s="23" t="s">
        <v>78</v>
      </c>
      <c r="D145" s="23" t="s">
        <v>70</v>
      </c>
      <c r="E145" s="24">
        <v>71000</v>
      </c>
    </row>
    <row r="146" spans="1:5" x14ac:dyDescent="0.25">
      <c r="A146" s="22">
        <v>44495</v>
      </c>
      <c r="B146" s="23">
        <v>41</v>
      </c>
      <c r="C146" s="23" t="s">
        <v>78</v>
      </c>
      <c r="D146" s="23" t="s">
        <v>83</v>
      </c>
      <c r="E146" s="24">
        <v>60650</v>
      </c>
    </row>
    <row r="147" spans="1:5" x14ac:dyDescent="0.25">
      <c r="A147" s="22">
        <v>44511</v>
      </c>
      <c r="B147" s="23">
        <v>42</v>
      </c>
      <c r="C147" s="23" t="s">
        <v>78</v>
      </c>
      <c r="D147" s="23" t="s">
        <v>83</v>
      </c>
      <c r="E147" s="24">
        <v>44750</v>
      </c>
    </row>
    <row r="148" spans="1:5" x14ac:dyDescent="0.25">
      <c r="A148" s="22">
        <v>44511</v>
      </c>
      <c r="B148" s="23">
        <v>43</v>
      </c>
      <c r="C148" s="23" t="s">
        <v>78</v>
      </c>
      <c r="D148" s="23" t="s">
        <v>84</v>
      </c>
      <c r="E148" s="24">
        <v>52500</v>
      </c>
    </row>
    <row r="149" spans="1:5" x14ac:dyDescent="0.25">
      <c r="A149" s="22">
        <v>44512</v>
      </c>
      <c r="B149" s="23">
        <v>45</v>
      </c>
      <c r="C149" s="23" t="s">
        <v>78</v>
      </c>
      <c r="D149" s="23" t="s">
        <v>70</v>
      </c>
      <c r="E149" s="24">
        <v>54450</v>
      </c>
    </row>
    <row r="150" spans="1:5" x14ac:dyDescent="0.25">
      <c r="A150" s="22">
        <v>44512</v>
      </c>
      <c r="B150" s="23">
        <v>47</v>
      </c>
      <c r="C150" s="23" t="s">
        <v>78</v>
      </c>
      <c r="D150" s="23" t="s">
        <v>85</v>
      </c>
      <c r="E150" s="24">
        <v>23718</v>
      </c>
    </row>
    <row r="151" spans="1:5" x14ac:dyDescent="0.25">
      <c r="A151" s="22">
        <v>44519</v>
      </c>
      <c r="B151" s="23">
        <v>46</v>
      </c>
      <c r="C151" s="23" t="s">
        <v>78</v>
      </c>
      <c r="D151" s="23" t="s">
        <v>35</v>
      </c>
      <c r="E151" s="24">
        <v>49800</v>
      </c>
    </row>
    <row r="152" spans="1:5" x14ac:dyDescent="0.25">
      <c r="A152" s="22">
        <v>44529</v>
      </c>
      <c r="B152" s="23">
        <v>48</v>
      </c>
      <c r="C152" s="23" t="s">
        <v>78</v>
      </c>
      <c r="D152" s="23" t="s">
        <v>35</v>
      </c>
      <c r="E152" s="24">
        <v>104500</v>
      </c>
    </row>
    <row r="153" spans="1:5" x14ac:dyDescent="0.25">
      <c r="A153" s="22">
        <v>44529</v>
      </c>
      <c r="B153" s="23">
        <v>49</v>
      </c>
      <c r="C153" s="23" t="s">
        <v>78</v>
      </c>
      <c r="D153" s="23" t="s">
        <v>87</v>
      </c>
      <c r="E153" s="24">
        <v>98000</v>
      </c>
    </row>
    <row r="154" spans="1:5" x14ac:dyDescent="0.25">
      <c r="A154" s="22">
        <v>44529</v>
      </c>
      <c r="B154" s="23">
        <v>50</v>
      </c>
      <c r="C154" s="23" t="s">
        <v>78</v>
      </c>
      <c r="D154" s="23" t="s">
        <v>86</v>
      </c>
      <c r="E154" s="24">
        <v>90600</v>
      </c>
    </row>
    <row r="155" spans="1:5" x14ac:dyDescent="0.25">
      <c r="A155" s="22">
        <v>44529</v>
      </c>
      <c r="B155" s="23">
        <v>51</v>
      </c>
      <c r="C155" s="23" t="s">
        <v>78</v>
      </c>
      <c r="D155" s="23" t="s">
        <v>70</v>
      </c>
      <c r="E155" s="24">
        <v>111000</v>
      </c>
    </row>
    <row r="156" spans="1:5" x14ac:dyDescent="0.25">
      <c r="A156" s="22">
        <v>44538</v>
      </c>
      <c r="B156" s="23">
        <v>53</v>
      </c>
      <c r="C156" s="23" t="s">
        <v>78</v>
      </c>
      <c r="D156" s="23" t="s">
        <v>87</v>
      </c>
      <c r="E156" s="24">
        <v>118500</v>
      </c>
    </row>
    <row r="157" spans="1:5" x14ac:dyDescent="0.25">
      <c r="A157" s="22">
        <v>44547</v>
      </c>
      <c r="B157" s="23">
        <v>55</v>
      </c>
      <c r="C157" s="23" t="s">
        <v>78</v>
      </c>
      <c r="D157" s="23" t="s">
        <v>79</v>
      </c>
      <c r="E157" s="24">
        <v>15800</v>
      </c>
    </row>
    <row r="158" spans="1:5" x14ac:dyDescent="0.25">
      <c r="A158" s="22">
        <v>44547</v>
      </c>
      <c r="B158" s="23">
        <v>56</v>
      </c>
      <c r="C158" s="23" t="s">
        <v>78</v>
      </c>
      <c r="D158" s="23" t="s">
        <v>88</v>
      </c>
      <c r="E158" s="24">
        <v>129100</v>
      </c>
    </row>
    <row r="159" spans="1:5" x14ac:dyDescent="0.25">
      <c r="A159" s="22">
        <v>44550</v>
      </c>
      <c r="B159" s="23">
        <v>58</v>
      </c>
      <c r="C159" s="23" t="s">
        <v>78</v>
      </c>
      <c r="D159" s="23" t="s">
        <v>89</v>
      </c>
      <c r="E159" s="24">
        <v>24426</v>
      </c>
    </row>
    <row r="160" spans="1:5" x14ac:dyDescent="0.25">
      <c r="A160" s="22">
        <v>44550</v>
      </c>
      <c r="B160" s="23">
        <v>60</v>
      </c>
      <c r="C160" s="23" t="s">
        <v>78</v>
      </c>
      <c r="D160" s="23" t="s">
        <v>90</v>
      </c>
      <c r="E160" s="24">
        <v>23128</v>
      </c>
    </row>
    <row r="161" spans="1:5" x14ac:dyDescent="0.25">
      <c r="A161" s="22">
        <v>44554</v>
      </c>
      <c r="B161" s="23">
        <v>61</v>
      </c>
      <c r="C161" s="23" t="s">
        <v>78</v>
      </c>
      <c r="D161" s="23" t="s">
        <v>24</v>
      </c>
      <c r="E161" s="24">
        <v>71800</v>
      </c>
    </row>
    <row r="162" spans="1:5" x14ac:dyDescent="0.25">
      <c r="A162" s="22">
        <v>44557</v>
      </c>
      <c r="B162" s="23">
        <v>57</v>
      </c>
      <c r="C162" s="23" t="s">
        <v>78</v>
      </c>
      <c r="D162" s="23" t="s">
        <v>25</v>
      </c>
      <c r="E162" s="24">
        <v>113575</v>
      </c>
    </row>
    <row r="163" spans="1:5" x14ac:dyDescent="0.25">
      <c r="A163" s="22">
        <v>44557</v>
      </c>
      <c r="B163" s="23">
        <v>62</v>
      </c>
      <c r="C163" s="23" t="s">
        <v>78</v>
      </c>
      <c r="D163" s="23" t="s">
        <v>24</v>
      </c>
      <c r="E163" s="24">
        <v>128700</v>
      </c>
    </row>
    <row r="164" spans="1:5" x14ac:dyDescent="0.25">
      <c r="A164" s="22">
        <v>44557</v>
      </c>
      <c r="B164" s="23">
        <v>63</v>
      </c>
      <c r="C164" s="23" t="s">
        <v>78</v>
      </c>
      <c r="D164" s="23" t="s">
        <v>24</v>
      </c>
      <c r="E164" s="24">
        <v>129380</v>
      </c>
    </row>
    <row r="165" spans="1:5" x14ac:dyDescent="0.25">
      <c r="A165" s="22">
        <v>44557</v>
      </c>
      <c r="B165" s="23">
        <v>64</v>
      </c>
      <c r="C165" s="23" t="s">
        <v>78</v>
      </c>
      <c r="D165" s="23" t="s">
        <v>70</v>
      </c>
      <c r="E165" s="24">
        <v>130420</v>
      </c>
    </row>
    <row r="166" spans="1:5" x14ac:dyDescent="0.25">
      <c r="A166" s="22">
        <v>44557</v>
      </c>
      <c r="B166" s="23">
        <v>65</v>
      </c>
      <c r="C166" s="23" t="s">
        <v>78</v>
      </c>
      <c r="D166" s="23" t="s">
        <v>25</v>
      </c>
      <c r="E166" s="24">
        <v>22715</v>
      </c>
    </row>
    <row r="167" spans="1:5" x14ac:dyDescent="0.25">
      <c r="A167" s="22">
        <v>44557</v>
      </c>
      <c r="B167" s="23">
        <v>68</v>
      </c>
      <c r="C167" s="23" t="s">
        <v>78</v>
      </c>
      <c r="D167" s="23" t="s">
        <v>24</v>
      </c>
      <c r="E167" s="24">
        <v>23625</v>
      </c>
    </row>
    <row r="168" spans="1:5" x14ac:dyDescent="0.25">
      <c r="A168" s="22">
        <v>44565</v>
      </c>
      <c r="B168" s="23">
        <v>54</v>
      </c>
      <c r="C168" s="23" t="s">
        <v>78</v>
      </c>
      <c r="D168" s="23" t="s">
        <v>79</v>
      </c>
      <c r="E168" s="24">
        <v>122450</v>
      </c>
    </row>
    <row r="169" spans="1:5" x14ac:dyDescent="0.25">
      <c r="A169" s="22">
        <v>44565</v>
      </c>
      <c r="B169" s="23">
        <v>66</v>
      </c>
      <c r="C169" s="23" t="s">
        <v>78</v>
      </c>
      <c r="D169" s="23" t="s">
        <v>70</v>
      </c>
      <c r="E169" s="24">
        <v>130900</v>
      </c>
    </row>
    <row r="170" spans="1:5" x14ac:dyDescent="0.25">
      <c r="A170" s="22">
        <v>44565</v>
      </c>
      <c r="B170" s="23">
        <v>67</v>
      </c>
      <c r="C170" s="23" t="s">
        <v>78</v>
      </c>
      <c r="D170" s="23" t="s">
        <v>31</v>
      </c>
      <c r="E170" s="24">
        <v>131550</v>
      </c>
    </row>
    <row r="171" spans="1:5" x14ac:dyDescent="0.25">
      <c r="A171" s="22">
        <v>44566</v>
      </c>
      <c r="B171" s="23">
        <v>70</v>
      </c>
      <c r="C171" s="23" t="s">
        <v>78</v>
      </c>
      <c r="D171" s="23" t="s">
        <v>24</v>
      </c>
      <c r="E171" s="24">
        <v>83900</v>
      </c>
    </row>
    <row r="172" spans="1:5" x14ac:dyDescent="0.25">
      <c r="A172" s="22">
        <v>44572</v>
      </c>
      <c r="B172" s="23">
        <v>59</v>
      </c>
      <c r="C172" s="23" t="s">
        <v>78</v>
      </c>
      <c r="D172" s="23" t="s">
        <v>91</v>
      </c>
      <c r="E172" s="24">
        <v>44250</v>
      </c>
    </row>
    <row r="173" spans="1:5" x14ac:dyDescent="0.25">
      <c r="A173" s="22">
        <v>44601</v>
      </c>
      <c r="B173" s="23">
        <v>78</v>
      </c>
      <c r="C173" s="23" t="s">
        <v>78</v>
      </c>
      <c r="D173" s="23" t="s">
        <v>25</v>
      </c>
      <c r="E173" s="24">
        <v>42480</v>
      </c>
    </row>
    <row r="174" spans="1:5" x14ac:dyDescent="0.25">
      <c r="A174" s="22">
        <v>44613</v>
      </c>
      <c r="B174" s="23">
        <v>79</v>
      </c>
      <c r="C174" s="23" t="s">
        <v>78</v>
      </c>
      <c r="D174" s="23" t="s">
        <v>24</v>
      </c>
      <c r="E174" s="24">
        <v>122500</v>
      </c>
    </row>
    <row r="175" spans="1:5" x14ac:dyDescent="0.25">
      <c r="A175" s="22">
        <v>44617</v>
      </c>
      <c r="B175" s="23">
        <v>80</v>
      </c>
      <c r="C175" s="23" t="s">
        <v>78</v>
      </c>
      <c r="D175" s="23" t="s">
        <v>24</v>
      </c>
      <c r="E175" s="24">
        <v>88600</v>
      </c>
    </row>
    <row r="176" spans="1:5" x14ac:dyDescent="0.25">
      <c r="A176" s="22">
        <v>44630</v>
      </c>
      <c r="B176" s="23">
        <v>81</v>
      </c>
      <c r="C176" s="23" t="s">
        <v>78</v>
      </c>
      <c r="D176" s="23" t="s">
        <v>24</v>
      </c>
      <c r="E176" s="24">
        <v>102300</v>
      </c>
    </row>
    <row r="177" spans="1:5" x14ac:dyDescent="0.25">
      <c r="A177" s="22">
        <v>44630</v>
      </c>
      <c r="B177" s="23">
        <v>83</v>
      </c>
      <c r="C177" s="23" t="s">
        <v>78</v>
      </c>
      <c r="D177" s="23" t="s">
        <v>24</v>
      </c>
      <c r="E177" s="24">
        <v>87250</v>
      </c>
    </row>
    <row r="178" spans="1:5" x14ac:dyDescent="0.25">
      <c r="A178" s="22">
        <v>44637</v>
      </c>
      <c r="B178" s="23">
        <v>84</v>
      </c>
      <c r="C178" s="23" t="s">
        <v>78</v>
      </c>
      <c r="D178" s="23" t="s">
        <v>24</v>
      </c>
      <c r="E178" s="24">
        <v>113350</v>
      </c>
    </row>
    <row r="179" spans="1:5" x14ac:dyDescent="0.25">
      <c r="A179" s="22">
        <v>44651</v>
      </c>
      <c r="B179" s="23">
        <v>85</v>
      </c>
      <c r="C179" s="23" t="s">
        <v>78</v>
      </c>
      <c r="D179" s="23" t="s">
        <v>24</v>
      </c>
      <c r="E179" s="24">
        <v>17520</v>
      </c>
    </row>
    <row r="180" spans="1:5" x14ac:dyDescent="0.25">
      <c r="A180" s="22">
        <v>44651</v>
      </c>
      <c r="B180" s="23">
        <v>86</v>
      </c>
      <c r="C180" s="23" t="s">
        <v>78</v>
      </c>
      <c r="D180" s="23" t="s">
        <v>24</v>
      </c>
      <c r="E180" s="24">
        <v>86600</v>
      </c>
    </row>
    <row r="181" spans="1:5" x14ac:dyDescent="0.25">
      <c r="A181" s="22">
        <v>44670</v>
      </c>
      <c r="B181" s="23">
        <v>89</v>
      </c>
      <c r="C181" s="23" t="s">
        <v>78</v>
      </c>
      <c r="D181" s="23" t="s">
        <v>25</v>
      </c>
      <c r="E181" s="24">
        <v>78750</v>
      </c>
    </row>
    <row r="182" spans="1:5" x14ac:dyDescent="0.25">
      <c r="A182" s="22">
        <v>44671</v>
      </c>
      <c r="B182" s="23">
        <v>92</v>
      </c>
      <c r="C182" s="23" t="s">
        <v>78</v>
      </c>
      <c r="D182" s="23" t="s">
        <v>25</v>
      </c>
      <c r="E182" s="24">
        <v>38987</v>
      </c>
    </row>
    <row r="183" spans="1:5" x14ac:dyDescent="0.25">
      <c r="A183" s="22">
        <v>44706</v>
      </c>
      <c r="B183" s="23">
        <v>93</v>
      </c>
      <c r="C183" s="23" t="s">
        <v>78</v>
      </c>
      <c r="D183" s="23" t="s">
        <v>25</v>
      </c>
      <c r="E183" s="24">
        <v>113280</v>
      </c>
    </row>
    <row r="184" spans="1:5" x14ac:dyDescent="0.25">
      <c r="A184" s="22">
        <v>44706</v>
      </c>
      <c r="B184" s="23">
        <v>94</v>
      </c>
      <c r="C184" s="23" t="s">
        <v>78</v>
      </c>
      <c r="D184" s="23" t="s">
        <v>25</v>
      </c>
      <c r="E184" s="24">
        <v>152000</v>
      </c>
    </row>
    <row r="185" spans="1:5" x14ac:dyDescent="0.25">
      <c r="A185" s="22">
        <v>44706</v>
      </c>
      <c r="B185" s="23">
        <v>95</v>
      </c>
      <c r="C185" s="23" t="s">
        <v>78</v>
      </c>
      <c r="D185" s="23" t="s">
        <v>24</v>
      </c>
      <c r="E185" s="24">
        <v>135100</v>
      </c>
    </row>
    <row r="186" spans="1:5" x14ac:dyDescent="0.25">
      <c r="A186" s="22">
        <v>44719</v>
      </c>
      <c r="B186" s="23">
        <v>96</v>
      </c>
      <c r="C186" s="23" t="s">
        <v>78</v>
      </c>
      <c r="D186" s="23" t="s">
        <v>24</v>
      </c>
      <c r="E186" s="24">
        <v>127600</v>
      </c>
    </row>
    <row r="187" spans="1:5" x14ac:dyDescent="0.25">
      <c r="A187" s="22">
        <v>44727</v>
      </c>
      <c r="B187" s="23">
        <v>97</v>
      </c>
      <c r="C187" s="23" t="s">
        <v>78</v>
      </c>
      <c r="D187" s="23" t="s">
        <v>24</v>
      </c>
      <c r="E187" s="24">
        <v>108700</v>
      </c>
    </row>
    <row r="188" spans="1:5" x14ac:dyDescent="0.25">
      <c r="A188" s="22">
        <v>44727</v>
      </c>
      <c r="B188" s="23">
        <v>98</v>
      </c>
      <c r="C188" s="23" t="s">
        <v>78</v>
      </c>
      <c r="D188" s="23" t="s">
        <v>23</v>
      </c>
      <c r="E188" s="24">
        <v>144361.20000000001</v>
      </c>
    </row>
    <row r="189" spans="1:5" x14ac:dyDescent="0.25">
      <c r="A189" s="22">
        <v>44734</v>
      </c>
      <c r="B189" s="23">
        <v>99</v>
      </c>
      <c r="C189" s="23" t="s">
        <v>78</v>
      </c>
      <c r="D189" s="23" t="s">
        <v>23</v>
      </c>
      <c r="E189" s="24">
        <v>141246</v>
      </c>
    </row>
    <row r="190" spans="1:5" x14ac:dyDescent="0.25">
      <c r="A190" s="22">
        <v>44734</v>
      </c>
      <c r="B190" s="23">
        <v>100</v>
      </c>
      <c r="C190" s="23" t="s">
        <v>78</v>
      </c>
      <c r="D190" s="23" t="s">
        <v>24</v>
      </c>
      <c r="E190" s="24">
        <v>39500</v>
      </c>
    </row>
    <row r="191" spans="1:5" x14ac:dyDescent="0.25">
      <c r="A191" s="22">
        <v>44742</v>
      </c>
      <c r="B191" s="23">
        <v>101</v>
      </c>
      <c r="C191" s="23" t="s">
        <v>78</v>
      </c>
      <c r="D191" s="23" t="s">
        <v>24</v>
      </c>
      <c r="E191" s="24">
        <v>63200</v>
      </c>
    </row>
    <row r="192" spans="1:5" x14ac:dyDescent="0.25">
      <c r="A192" s="22">
        <v>44770</v>
      </c>
      <c r="B192" s="23">
        <v>103</v>
      </c>
      <c r="C192" s="23" t="s">
        <v>78</v>
      </c>
      <c r="D192" s="23" t="s">
        <v>24</v>
      </c>
      <c r="E192" s="24">
        <v>79460</v>
      </c>
    </row>
    <row r="193" spans="1:5" x14ac:dyDescent="0.25">
      <c r="A193" s="22">
        <v>44771</v>
      </c>
      <c r="B193" s="23">
        <v>105</v>
      </c>
      <c r="C193" s="23" t="s">
        <v>78</v>
      </c>
      <c r="D193" s="23" t="s">
        <v>24</v>
      </c>
      <c r="E193" s="24">
        <v>73500</v>
      </c>
    </row>
    <row r="194" spans="1:5" x14ac:dyDescent="0.25">
      <c r="A194" s="22">
        <v>44783</v>
      </c>
      <c r="B194" s="23">
        <v>104</v>
      </c>
      <c r="C194" s="23" t="s">
        <v>78</v>
      </c>
      <c r="D194" s="23" t="s">
        <v>24</v>
      </c>
      <c r="E194" s="24">
        <v>94164</v>
      </c>
    </row>
    <row r="195" spans="1:5" x14ac:dyDescent="0.25">
      <c r="A195" s="22">
        <v>44783</v>
      </c>
      <c r="B195" s="23">
        <v>106</v>
      </c>
      <c r="C195" s="23" t="s">
        <v>78</v>
      </c>
      <c r="D195" s="23" t="s">
        <v>24</v>
      </c>
      <c r="E195" s="24">
        <v>78000</v>
      </c>
    </row>
    <row r="196" spans="1:5" x14ac:dyDescent="0.25">
      <c r="A196" s="22">
        <v>44784</v>
      </c>
      <c r="B196" s="23">
        <v>107</v>
      </c>
      <c r="C196" s="23" t="s">
        <v>78</v>
      </c>
      <c r="D196" s="23" t="s">
        <v>24</v>
      </c>
      <c r="E196" s="24">
        <v>117000</v>
      </c>
    </row>
    <row r="197" spans="1:5" x14ac:dyDescent="0.25">
      <c r="A197" s="22">
        <v>44803</v>
      </c>
      <c r="B197" s="23">
        <v>109</v>
      </c>
      <c r="C197" s="23" t="s">
        <v>78</v>
      </c>
      <c r="D197" s="23" t="s">
        <v>24</v>
      </c>
      <c r="E197" s="24">
        <v>17000</v>
      </c>
    </row>
    <row r="198" spans="1:5" x14ac:dyDescent="0.25">
      <c r="A198" s="22">
        <v>44811</v>
      </c>
      <c r="B198" s="23">
        <v>110</v>
      </c>
      <c r="C198" s="23" t="s">
        <v>78</v>
      </c>
      <c r="D198" s="23" t="s">
        <v>24</v>
      </c>
      <c r="E198" s="24">
        <v>30400</v>
      </c>
    </row>
    <row r="199" spans="1:5" x14ac:dyDescent="0.25">
      <c r="A199" s="22">
        <v>44811</v>
      </c>
      <c r="B199" s="23">
        <v>112</v>
      </c>
      <c r="C199" s="23" t="s">
        <v>78</v>
      </c>
      <c r="D199" s="23" t="s">
        <v>24</v>
      </c>
      <c r="E199" s="24">
        <v>120000</v>
      </c>
    </row>
    <row r="200" spans="1:5" x14ac:dyDescent="0.25">
      <c r="A200" s="22">
        <v>44811</v>
      </c>
      <c r="B200" s="23">
        <v>111</v>
      </c>
      <c r="C200" s="23" t="s">
        <v>78</v>
      </c>
      <c r="D200" s="23" t="s">
        <v>24</v>
      </c>
      <c r="E200" s="24">
        <v>120000</v>
      </c>
    </row>
    <row r="201" spans="1:5" x14ac:dyDescent="0.25">
      <c r="A201" s="22">
        <v>44832</v>
      </c>
      <c r="B201" s="23">
        <v>113</v>
      </c>
      <c r="C201" s="23" t="s">
        <v>78</v>
      </c>
      <c r="D201" s="23" t="s">
        <v>24</v>
      </c>
      <c r="E201" s="24">
        <v>29800</v>
      </c>
    </row>
    <row r="202" spans="1:5" x14ac:dyDescent="0.25">
      <c r="A202" s="22">
        <v>44834</v>
      </c>
      <c r="B202" s="23">
        <v>119</v>
      </c>
      <c r="C202" s="23" t="s">
        <v>78</v>
      </c>
      <c r="D202" s="23" t="s">
        <v>24</v>
      </c>
      <c r="E202" s="24">
        <v>88906</v>
      </c>
    </row>
    <row r="203" spans="1:5" x14ac:dyDescent="0.25">
      <c r="A203" s="22">
        <v>44834</v>
      </c>
      <c r="B203" s="23">
        <v>120</v>
      </c>
      <c r="C203" s="23" t="s">
        <v>78</v>
      </c>
      <c r="D203" s="23" t="s">
        <v>24</v>
      </c>
      <c r="E203" s="24">
        <v>120000</v>
      </c>
    </row>
    <row r="204" spans="1:5" x14ac:dyDescent="0.25">
      <c r="A204" s="22">
        <v>44834</v>
      </c>
      <c r="B204" s="23">
        <v>121</v>
      </c>
      <c r="C204" s="23" t="s">
        <v>78</v>
      </c>
      <c r="D204" s="23" t="s">
        <v>24</v>
      </c>
      <c r="E204" s="24">
        <v>150000</v>
      </c>
    </row>
    <row r="205" spans="1:5" x14ac:dyDescent="0.25">
      <c r="A205" s="22">
        <v>44834</v>
      </c>
      <c r="B205" s="23">
        <v>122</v>
      </c>
      <c r="C205" s="23" t="s">
        <v>78</v>
      </c>
      <c r="D205" s="23" t="s">
        <v>24</v>
      </c>
      <c r="E205" s="24">
        <v>99320</v>
      </c>
    </row>
    <row r="206" spans="1:5" x14ac:dyDescent="0.25">
      <c r="A206" s="22">
        <v>44834</v>
      </c>
      <c r="B206" s="23">
        <v>118</v>
      </c>
      <c r="C206" s="23" t="s">
        <v>78</v>
      </c>
      <c r="D206" s="23" t="s">
        <v>24</v>
      </c>
      <c r="E206" s="24">
        <v>95400</v>
      </c>
    </row>
    <row r="207" spans="1:5" x14ac:dyDescent="0.25">
      <c r="A207" s="22">
        <v>44834</v>
      </c>
      <c r="B207" s="23">
        <v>114</v>
      </c>
      <c r="C207" s="23" t="s">
        <v>78</v>
      </c>
      <c r="D207" s="23" t="s">
        <v>24</v>
      </c>
      <c r="E207" s="24">
        <v>33925</v>
      </c>
    </row>
    <row r="208" spans="1:5" x14ac:dyDescent="0.25">
      <c r="A208" s="22">
        <v>44047</v>
      </c>
      <c r="B208" s="23">
        <v>7328</v>
      </c>
      <c r="C208" s="23" t="s">
        <v>56</v>
      </c>
      <c r="D208" s="23" t="s">
        <v>58</v>
      </c>
      <c r="E208" s="24">
        <v>44250</v>
      </c>
    </row>
    <row r="209" spans="1:5" x14ac:dyDescent="0.25">
      <c r="A209" s="22">
        <v>44047</v>
      </c>
      <c r="B209" s="23">
        <v>7330</v>
      </c>
      <c r="C209" s="23" t="s">
        <v>56</v>
      </c>
      <c r="D209" s="23" t="s">
        <v>57</v>
      </c>
      <c r="E209" s="24">
        <v>43660</v>
      </c>
    </row>
    <row r="210" spans="1:5" x14ac:dyDescent="0.25">
      <c r="A210" s="22">
        <v>44076</v>
      </c>
      <c r="B210" s="23">
        <v>7350</v>
      </c>
      <c r="C210" s="23" t="s">
        <v>56</v>
      </c>
      <c r="D210" s="23" t="s">
        <v>57</v>
      </c>
      <c r="E210" s="24">
        <v>22656</v>
      </c>
    </row>
    <row r="211" spans="1:5" x14ac:dyDescent="0.25">
      <c r="A211" s="22">
        <v>44105</v>
      </c>
      <c r="B211" s="23">
        <v>7364</v>
      </c>
      <c r="C211" s="23" t="s">
        <v>56</v>
      </c>
      <c r="D211" s="23" t="s">
        <v>59</v>
      </c>
      <c r="E211" s="24">
        <v>65844</v>
      </c>
    </row>
    <row r="212" spans="1:5" x14ac:dyDescent="0.25">
      <c r="A212" s="22">
        <v>44687</v>
      </c>
      <c r="B212" s="23">
        <v>29770</v>
      </c>
      <c r="C212" s="23" t="s">
        <v>75</v>
      </c>
      <c r="D212" s="23" t="s">
        <v>76</v>
      </c>
      <c r="E212" s="24">
        <v>51920</v>
      </c>
    </row>
    <row r="213" spans="1:5" x14ac:dyDescent="0.25">
      <c r="A213" s="22">
        <v>44697</v>
      </c>
      <c r="B213" s="23">
        <v>30231</v>
      </c>
      <c r="C213" s="23" t="s">
        <v>75</v>
      </c>
      <c r="D213" s="23" t="s">
        <v>25</v>
      </c>
      <c r="E213" s="24">
        <v>92630</v>
      </c>
    </row>
    <row r="214" spans="1:5" x14ac:dyDescent="0.25">
      <c r="A214" s="22">
        <v>44706</v>
      </c>
      <c r="B214" s="23">
        <v>30429</v>
      </c>
      <c r="C214" s="23" t="s">
        <v>75</v>
      </c>
      <c r="D214" s="23" t="s">
        <v>25</v>
      </c>
      <c r="E214" s="24">
        <v>17137.98</v>
      </c>
    </row>
    <row r="215" spans="1:5" x14ac:dyDescent="0.25">
      <c r="A215" s="22">
        <v>44719</v>
      </c>
      <c r="B215" s="23">
        <v>30002</v>
      </c>
      <c r="C215" s="23" t="s">
        <v>75</v>
      </c>
      <c r="D215" s="23" t="s">
        <v>25</v>
      </c>
      <c r="E215" s="24">
        <v>48805.3</v>
      </c>
    </row>
    <row r="216" spans="1:5" x14ac:dyDescent="0.25">
      <c r="A216" s="22">
        <v>44722</v>
      </c>
      <c r="B216" s="23">
        <v>30539</v>
      </c>
      <c r="C216" s="23" t="s">
        <v>75</v>
      </c>
      <c r="D216" s="23" t="s">
        <v>25</v>
      </c>
      <c r="E216" s="24">
        <v>85141</v>
      </c>
    </row>
    <row r="217" spans="1:5" x14ac:dyDescent="0.25">
      <c r="A217" s="22">
        <v>44802</v>
      </c>
      <c r="B217" s="23" t="s">
        <v>736</v>
      </c>
      <c r="C217" s="23" t="s">
        <v>75</v>
      </c>
      <c r="D217" s="23" t="s">
        <v>25</v>
      </c>
      <c r="E217" s="24">
        <v>159378</v>
      </c>
    </row>
    <row r="218" spans="1:5" x14ac:dyDescent="0.25">
      <c r="A218" s="22">
        <v>44834</v>
      </c>
      <c r="B218" s="23">
        <v>33715</v>
      </c>
      <c r="C218" s="23" t="s">
        <v>75</v>
      </c>
      <c r="D218" s="23" t="s">
        <v>25</v>
      </c>
      <c r="E218" s="24">
        <v>127242</v>
      </c>
    </row>
    <row r="219" spans="1:5" x14ac:dyDescent="0.25">
      <c r="A219" s="22">
        <v>44834</v>
      </c>
      <c r="B219" s="23">
        <v>33714</v>
      </c>
      <c r="C219" s="23" t="s">
        <v>75</v>
      </c>
      <c r="D219" s="23" t="s">
        <v>25</v>
      </c>
      <c r="E219" s="24">
        <v>104194</v>
      </c>
    </row>
    <row r="220" spans="1:5" x14ac:dyDescent="0.25">
      <c r="A220" s="22">
        <v>44482</v>
      </c>
      <c r="B220" s="23">
        <v>390792</v>
      </c>
      <c r="C220" s="23" t="s">
        <v>73</v>
      </c>
      <c r="D220" s="23" t="s">
        <v>21</v>
      </c>
      <c r="E220" s="24">
        <v>1398.4</v>
      </c>
    </row>
    <row r="221" spans="1:5" x14ac:dyDescent="0.25">
      <c r="A221" s="22">
        <v>44645</v>
      </c>
      <c r="B221" s="23">
        <v>406740</v>
      </c>
      <c r="C221" s="23" t="s">
        <v>73</v>
      </c>
      <c r="D221" s="23" t="s">
        <v>25</v>
      </c>
      <c r="E221" s="24">
        <v>163201.5</v>
      </c>
    </row>
    <row r="222" spans="1:5" x14ac:dyDescent="0.25">
      <c r="A222" s="22">
        <v>44671</v>
      </c>
      <c r="B222" s="23">
        <v>409359</v>
      </c>
      <c r="C222" s="23" t="s">
        <v>73</v>
      </c>
      <c r="D222" s="23" t="s">
        <v>74</v>
      </c>
      <c r="E222" s="24">
        <v>46477</v>
      </c>
    </row>
    <row r="223" spans="1:5" x14ac:dyDescent="0.25">
      <c r="A223" s="22">
        <v>44706</v>
      </c>
      <c r="B223" s="23">
        <v>411952</v>
      </c>
      <c r="C223" s="23" t="s">
        <v>73</v>
      </c>
      <c r="D223" s="23" t="s">
        <v>25</v>
      </c>
      <c r="E223" s="24">
        <v>39989.4</v>
      </c>
    </row>
    <row r="224" spans="1:5" x14ac:dyDescent="0.25">
      <c r="A224" s="22">
        <v>44719</v>
      </c>
      <c r="B224" s="23">
        <v>412787</v>
      </c>
      <c r="C224" s="23" t="s">
        <v>73</v>
      </c>
      <c r="D224" s="23" t="s">
        <v>25</v>
      </c>
      <c r="E224" s="24">
        <v>11933.93</v>
      </c>
    </row>
    <row r="225" spans="1:5" x14ac:dyDescent="0.25">
      <c r="A225" s="22">
        <v>44722</v>
      </c>
      <c r="B225" s="23">
        <v>411273</v>
      </c>
      <c r="C225" s="23" t="s">
        <v>73</v>
      </c>
      <c r="D225" s="23" t="s">
        <v>25</v>
      </c>
      <c r="E225" s="24">
        <v>44904.33</v>
      </c>
    </row>
    <row r="226" spans="1:5" x14ac:dyDescent="0.25">
      <c r="A226" s="22">
        <v>44725</v>
      </c>
      <c r="B226" s="23">
        <v>413771</v>
      </c>
      <c r="C226" s="23" t="s">
        <v>73</v>
      </c>
      <c r="D226" s="23" t="s">
        <v>25</v>
      </c>
      <c r="E226" s="24">
        <v>15203</v>
      </c>
    </row>
    <row r="227" spans="1:5" x14ac:dyDescent="0.25">
      <c r="A227" s="22">
        <v>44734</v>
      </c>
      <c r="B227" s="23">
        <v>414943</v>
      </c>
      <c r="C227" s="23" t="s">
        <v>73</v>
      </c>
      <c r="D227" s="23" t="s">
        <v>25</v>
      </c>
      <c r="E227" s="24">
        <v>124946.96</v>
      </c>
    </row>
    <row r="228" spans="1:5" x14ac:dyDescent="0.25">
      <c r="A228" s="22">
        <v>44736</v>
      </c>
      <c r="B228" s="23">
        <v>415814</v>
      </c>
      <c r="C228" s="23" t="s">
        <v>73</v>
      </c>
      <c r="D228" s="23" t="s">
        <v>25</v>
      </c>
      <c r="E228" s="24">
        <v>9153.26</v>
      </c>
    </row>
    <row r="229" spans="1:5" x14ac:dyDescent="0.25">
      <c r="A229" s="22">
        <v>44742</v>
      </c>
      <c r="B229" s="23">
        <v>414127</v>
      </c>
      <c r="C229" s="23" t="s">
        <v>73</v>
      </c>
      <c r="D229" s="23" t="s">
        <v>25</v>
      </c>
      <c r="E229" s="24">
        <v>52235.9</v>
      </c>
    </row>
    <row r="230" spans="1:5" x14ac:dyDescent="0.25">
      <c r="A230" s="22">
        <v>44754</v>
      </c>
      <c r="B230" s="23">
        <v>237203</v>
      </c>
      <c r="C230" s="23" t="s">
        <v>73</v>
      </c>
      <c r="D230" s="23" t="s">
        <v>25</v>
      </c>
      <c r="E230" s="24">
        <v>50717.3</v>
      </c>
    </row>
    <row r="231" spans="1:5" x14ac:dyDescent="0.25">
      <c r="A231" s="22">
        <v>44769</v>
      </c>
      <c r="B231" s="23">
        <v>417988</v>
      </c>
      <c r="C231" s="23" t="s">
        <v>73</v>
      </c>
      <c r="D231" s="23" t="s">
        <v>25</v>
      </c>
      <c r="E231" s="24">
        <v>48208</v>
      </c>
    </row>
    <row r="232" spans="1:5" x14ac:dyDescent="0.25">
      <c r="A232" s="22">
        <v>44784</v>
      </c>
      <c r="B232" s="23">
        <v>419690</v>
      </c>
      <c r="C232" s="23" t="s">
        <v>73</v>
      </c>
      <c r="D232" s="23" t="s">
        <v>25</v>
      </c>
      <c r="E232" s="24">
        <v>58755</v>
      </c>
    </row>
    <row r="233" spans="1:5" x14ac:dyDescent="0.25">
      <c r="A233" s="22">
        <v>44784</v>
      </c>
      <c r="B233" s="23">
        <v>419939</v>
      </c>
      <c r="C233" s="23" t="s">
        <v>73</v>
      </c>
      <c r="D233" s="23" t="s">
        <v>25</v>
      </c>
      <c r="E233" s="24">
        <v>19608.599999999999</v>
      </c>
    </row>
    <row r="234" spans="1:5" x14ac:dyDescent="0.25">
      <c r="A234" s="22">
        <v>44803</v>
      </c>
      <c r="B234" s="23">
        <v>421419</v>
      </c>
      <c r="C234" s="23" t="s">
        <v>73</v>
      </c>
      <c r="D234" s="23" t="s">
        <v>25</v>
      </c>
      <c r="E234" s="24">
        <v>48208</v>
      </c>
    </row>
    <row r="235" spans="1:5" x14ac:dyDescent="0.25">
      <c r="A235" s="22">
        <v>44819</v>
      </c>
      <c r="B235" s="23">
        <v>422506</v>
      </c>
      <c r="C235" s="23" t="s">
        <v>73</v>
      </c>
      <c r="D235" s="23" t="s">
        <v>25</v>
      </c>
      <c r="E235" s="24">
        <v>152992.06</v>
      </c>
    </row>
    <row r="236" spans="1:5" x14ac:dyDescent="0.25">
      <c r="A236" s="22">
        <v>44827</v>
      </c>
      <c r="B236" s="23">
        <v>423633</v>
      </c>
      <c r="C236" s="23" t="s">
        <v>73</v>
      </c>
      <c r="D236" s="23" t="s">
        <v>25</v>
      </c>
      <c r="E236" s="24">
        <v>33959.5</v>
      </c>
    </row>
    <row r="237" spans="1:5" x14ac:dyDescent="0.25">
      <c r="A237" s="22">
        <v>44832</v>
      </c>
      <c r="B237" s="23">
        <v>423633</v>
      </c>
      <c r="C237" s="23" t="s">
        <v>73</v>
      </c>
      <c r="D237" s="23" t="s">
        <v>25</v>
      </c>
      <c r="E237" s="24">
        <v>33959.5</v>
      </c>
    </row>
    <row r="238" spans="1:5" x14ac:dyDescent="0.25">
      <c r="A238" s="22">
        <v>44802</v>
      </c>
      <c r="B238" s="23">
        <v>1618</v>
      </c>
      <c r="C238" s="23" t="s">
        <v>60</v>
      </c>
      <c r="D238" s="23" t="s">
        <v>773</v>
      </c>
      <c r="E238" s="24">
        <v>3300</v>
      </c>
    </row>
    <row r="239" spans="1:5" x14ac:dyDescent="0.25">
      <c r="A239" s="22">
        <v>44811</v>
      </c>
      <c r="B239" s="23">
        <v>1591</v>
      </c>
      <c r="C239" s="23" t="s">
        <v>60</v>
      </c>
      <c r="D239" s="23" t="s">
        <v>61</v>
      </c>
      <c r="E239" s="24">
        <v>3300</v>
      </c>
    </row>
    <row r="240" spans="1:5" x14ac:dyDescent="0.25">
      <c r="A240" s="22">
        <v>44427</v>
      </c>
      <c r="B240" s="23">
        <v>47</v>
      </c>
      <c r="C240" s="23" t="s">
        <v>114</v>
      </c>
      <c r="D240" s="23" t="s">
        <v>115</v>
      </c>
      <c r="E240" s="24">
        <v>118000</v>
      </c>
    </row>
    <row r="241" spans="1:5" x14ac:dyDescent="0.25">
      <c r="A241" s="22">
        <v>44511</v>
      </c>
      <c r="B241" s="23">
        <v>63</v>
      </c>
      <c r="C241" s="23" t="s">
        <v>114</v>
      </c>
      <c r="D241" s="23" t="s">
        <v>106</v>
      </c>
      <c r="E241" s="24">
        <v>89000</v>
      </c>
    </row>
    <row r="242" spans="1:5" x14ac:dyDescent="0.25">
      <c r="A242" s="22">
        <v>44519</v>
      </c>
      <c r="B242" s="23">
        <v>65</v>
      </c>
      <c r="C242" s="23" t="s">
        <v>114</v>
      </c>
      <c r="D242" s="23" t="s">
        <v>116</v>
      </c>
      <c r="E242" s="24">
        <v>91250</v>
      </c>
    </row>
    <row r="243" spans="1:5" x14ac:dyDescent="0.25">
      <c r="A243" s="22">
        <v>44557</v>
      </c>
      <c r="B243" s="23">
        <v>72</v>
      </c>
      <c r="C243" s="23" t="s">
        <v>114</v>
      </c>
      <c r="D243" s="23" t="s">
        <v>117</v>
      </c>
      <c r="E243" s="24">
        <v>65500</v>
      </c>
    </row>
    <row r="244" spans="1:5" x14ac:dyDescent="0.25">
      <c r="A244" s="22">
        <v>44565</v>
      </c>
      <c r="B244" s="23">
        <v>75</v>
      </c>
      <c r="C244" s="23" t="s">
        <v>114</v>
      </c>
      <c r="D244" s="23" t="s">
        <v>118</v>
      </c>
      <c r="E244" s="24">
        <v>106200</v>
      </c>
    </row>
    <row r="245" spans="1:5" x14ac:dyDescent="0.25">
      <c r="A245" s="22">
        <v>44565</v>
      </c>
      <c r="B245" s="23">
        <v>77</v>
      </c>
      <c r="C245" s="23" t="s">
        <v>114</v>
      </c>
      <c r="D245" s="23" t="s">
        <v>117</v>
      </c>
      <c r="E245" s="24">
        <v>124250</v>
      </c>
    </row>
    <row r="246" spans="1:5" x14ac:dyDescent="0.25">
      <c r="A246" s="22">
        <v>44599</v>
      </c>
      <c r="B246" s="23">
        <v>84</v>
      </c>
      <c r="C246" s="23" t="s">
        <v>114</v>
      </c>
      <c r="D246" s="23" t="s">
        <v>119</v>
      </c>
      <c r="E246" s="24">
        <v>97600</v>
      </c>
    </row>
    <row r="247" spans="1:5" x14ac:dyDescent="0.25">
      <c r="A247" s="22">
        <v>44601</v>
      </c>
      <c r="B247" s="23">
        <v>86</v>
      </c>
      <c r="C247" s="23" t="s">
        <v>114</v>
      </c>
      <c r="D247" s="23" t="s">
        <v>119</v>
      </c>
      <c r="E247" s="24">
        <v>108150</v>
      </c>
    </row>
    <row r="248" spans="1:5" x14ac:dyDescent="0.25">
      <c r="A248" s="22">
        <v>44601</v>
      </c>
      <c r="B248" s="23">
        <v>87</v>
      </c>
      <c r="C248" s="23" t="s">
        <v>114</v>
      </c>
      <c r="D248" s="23" t="s">
        <v>119</v>
      </c>
      <c r="E248" s="24">
        <v>100050</v>
      </c>
    </row>
    <row r="249" spans="1:5" x14ac:dyDescent="0.25">
      <c r="A249" s="22">
        <v>44671</v>
      </c>
      <c r="B249" s="23">
        <v>98</v>
      </c>
      <c r="C249" s="23" t="s">
        <v>114</v>
      </c>
      <c r="D249" s="23" t="s">
        <v>119</v>
      </c>
      <c r="E249" s="24">
        <v>82200</v>
      </c>
    </row>
    <row r="250" spans="1:5" x14ac:dyDescent="0.25">
      <c r="A250" s="22">
        <v>44671</v>
      </c>
      <c r="B250" s="23">
        <v>102</v>
      </c>
      <c r="C250" s="23" t="s">
        <v>114</v>
      </c>
      <c r="D250" s="23" t="s">
        <v>119</v>
      </c>
      <c r="E250" s="24">
        <v>95349</v>
      </c>
    </row>
    <row r="251" spans="1:5" x14ac:dyDescent="0.25">
      <c r="A251" s="22">
        <v>44678</v>
      </c>
      <c r="B251" s="23">
        <v>104</v>
      </c>
      <c r="C251" s="23" t="s">
        <v>114</v>
      </c>
      <c r="D251" s="23" t="s">
        <v>91</v>
      </c>
      <c r="E251" s="24">
        <v>116820</v>
      </c>
    </row>
    <row r="252" spans="1:5" x14ac:dyDescent="0.25">
      <c r="A252" s="22">
        <v>44767</v>
      </c>
      <c r="B252" s="23">
        <v>120</v>
      </c>
      <c r="C252" s="23" t="s">
        <v>114</v>
      </c>
      <c r="D252" s="23" t="s">
        <v>119</v>
      </c>
      <c r="E252" s="24">
        <v>147910</v>
      </c>
    </row>
    <row r="253" spans="1:5" x14ac:dyDescent="0.25">
      <c r="A253" s="22">
        <v>44767</v>
      </c>
      <c r="B253" s="23">
        <v>121</v>
      </c>
      <c r="C253" s="23" t="s">
        <v>114</v>
      </c>
      <c r="D253" s="23" t="s">
        <v>119</v>
      </c>
      <c r="E253" s="24">
        <v>99050</v>
      </c>
    </row>
    <row r="254" spans="1:5" x14ac:dyDescent="0.25">
      <c r="A254" s="22">
        <v>44771</v>
      </c>
      <c r="B254" s="23">
        <v>122</v>
      </c>
      <c r="C254" s="23" t="s">
        <v>114</v>
      </c>
      <c r="D254" s="23" t="s">
        <v>120</v>
      </c>
      <c r="E254" s="24">
        <v>112100</v>
      </c>
    </row>
    <row r="255" spans="1:5" x14ac:dyDescent="0.25">
      <c r="A255" s="22">
        <v>44771</v>
      </c>
      <c r="B255" s="23">
        <v>123</v>
      </c>
      <c r="C255" s="23" t="s">
        <v>114</v>
      </c>
      <c r="D255" s="23" t="s">
        <v>106</v>
      </c>
      <c r="E255" s="24">
        <v>40000</v>
      </c>
    </row>
    <row r="256" spans="1:5" x14ac:dyDescent="0.25">
      <c r="A256" s="22">
        <v>44781</v>
      </c>
      <c r="B256" s="23">
        <v>82</v>
      </c>
      <c r="C256" s="23" t="s">
        <v>114</v>
      </c>
      <c r="D256" s="23" t="s">
        <v>106</v>
      </c>
      <c r="E256" s="24">
        <v>162840</v>
      </c>
    </row>
    <row r="257" spans="1:5" x14ac:dyDescent="0.25">
      <c r="A257" s="22">
        <v>44803</v>
      </c>
      <c r="B257" s="23">
        <v>127</v>
      </c>
      <c r="C257" s="23" t="s">
        <v>114</v>
      </c>
      <c r="D257" s="23" t="s">
        <v>420</v>
      </c>
      <c r="E257" s="24">
        <v>66080</v>
      </c>
    </row>
    <row r="258" spans="1:5" x14ac:dyDescent="0.25">
      <c r="A258" s="22">
        <v>44803</v>
      </c>
      <c r="B258" s="23">
        <v>128</v>
      </c>
      <c r="C258" s="23" t="s">
        <v>114</v>
      </c>
      <c r="D258" s="23" t="s">
        <v>737</v>
      </c>
      <c r="E258" s="24">
        <v>91400</v>
      </c>
    </row>
    <row r="259" spans="1:5" x14ac:dyDescent="0.25">
      <c r="A259" s="22">
        <v>44832</v>
      </c>
      <c r="B259" s="23">
        <v>134</v>
      </c>
      <c r="C259" s="23" t="s">
        <v>114</v>
      </c>
      <c r="D259" s="23" t="s">
        <v>776</v>
      </c>
      <c r="E259" s="24">
        <v>94400</v>
      </c>
    </row>
    <row r="260" spans="1:5" x14ac:dyDescent="0.25">
      <c r="A260" s="22">
        <v>44832</v>
      </c>
      <c r="B260" s="23">
        <v>135</v>
      </c>
      <c r="C260" s="23" t="s">
        <v>114</v>
      </c>
      <c r="D260" s="23" t="s">
        <v>327</v>
      </c>
      <c r="E260" s="24">
        <v>70800</v>
      </c>
    </row>
    <row r="261" spans="1:5" x14ac:dyDescent="0.25">
      <c r="A261" s="22">
        <v>44832</v>
      </c>
      <c r="B261" s="23">
        <v>138</v>
      </c>
      <c r="C261" s="23" t="s">
        <v>114</v>
      </c>
      <c r="D261" s="23" t="s">
        <v>777</v>
      </c>
      <c r="E261" s="24">
        <v>32550</v>
      </c>
    </row>
    <row r="262" spans="1:5" x14ac:dyDescent="0.25">
      <c r="A262" s="22">
        <v>44832</v>
      </c>
      <c r="B262" s="23">
        <v>140</v>
      </c>
      <c r="C262" s="23" t="s">
        <v>114</v>
      </c>
      <c r="D262" s="23" t="s">
        <v>776</v>
      </c>
      <c r="E262" s="24">
        <v>141600</v>
      </c>
    </row>
    <row r="263" spans="1:5" x14ac:dyDescent="0.25">
      <c r="A263" s="22">
        <v>44832</v>
      </c>
      <c r="B263" s="23">
        <v>141</v>
      </c>
      <c r="C263" s="23" t="s">
        <v>114</v>
      </c>
      <c r="D263" s="23" t="s">
        <v>91</v>
      </c>
      <c r="E263" s="24">
        <v>141600</v>
      </c>
    </row>
    <row r="264" spans="1:5" x14ac:dyDescent="0.25">
      <c r="A264" s="22">
        <v>44832</v>
      </c>
      <c r="B264" s="23">
        <v>143</v>
      </c>
      <c r="C264" s="23" t="s">
        <v>114</v>
      </c>
      <c r="D264" s="23" t="s">
        <v>775</v>
      </c>
      <c r="E264" s="24">
        <v>70800</v>
      </c>
    </row>
    <row r="265" spans="1:5" x14ac:dyDescent="0.25">
      <c r="A265" s="22">
        <v>44832</v>
      </c>
      <c r="B265" s="23">
        <v>144</v>
      </c>
      <c r="C265" s="23" t="s">
        <v>114</v>
      </c>
      <c r="D265" s="23" t="s">
        <v>776</v>
      </c>
      <c r="E265" s="24">
        <v>94400</v>
      </c>
    </row>
    <row r="266" spans="1:5" x14ac:dyDescent="0.25">
      <c r="A266" s="22">
        <v>44832</v>
      </c>
      <c r="B266" s="23">
        <v>145</v>
      </c>
      <c r="C266" s="23" t="s">
        <v>114</v>
      </c>
      <c r="D266" s="23" t="s">
        <v>774</v>
      </c>
      <c r="E266" s="24">
        <v>33040</v>
      </c>
    </row>
    <row r="267" spans="1:5" x14ac:dyDescent="0.25">
      <c r="A267" s="22">
        <v>44834</v>
      </c>
      <c r="B267" s="23">
        <v>142</v>
      </c>
      <c r="C267" s="23" t="s">
        <v>114</v>
      </c>
      <c r="D267" s="23" t="s">
        <v>778</v>
      </c>
      <c r="E267" s="24">
        <v>101480</v>
      </c>
    </row>
    <row r="268" spans="1:5" x14ac:dyDescent="0.25">
      <c r="A268" s="22">
        <v>44834</v>
      </c>
      <c r="B268" s="23">
        <v>139</v>
      </c>
      <c r="C268" s="23" t="s">
        <v>114</v>
      </c>
      <c r="D268" s="23" t="s">
        <v>779</v>
      </c>
      <c r="E268" s="24">
        <v>113100</v>
      </c>
    </row>
    <row r="269" spans="1:5" x14ac:dyDescent="0.25">
      <c r="A269" s="22">
        <v>44432</v>
      </c>
      <c r="B269" s="23">
        <v>1349</v>
      </c>
      <c r="C269" s="23" t="s">
        <v>95</v>
      </c>
      <c r="D269" s="23" t="s">
        <v>88</v>
      </c>
      <c r="E269" s="24">
        <v>129400</v>
      </c>
    </row>
    <row r="270" spans="1:5" x14ac:dyDescent="0.25">
      <c r="A270" s="22">
        <v>44441</v>
      </c>
      <c r="B270" s="23">
        <v>1371</v>
      </c>
      <c r="C270" s="23" t="s">
        <v>95</v>
      </c>
      <c r="D270" s="23" t="s">
        <v>97</v>
      </c>
      <c r="E270" s="24">
        <v>98000</v>
      </c>
    </row>
    <row r="271" spans="1:5" x14ac:dyDescent="0.25">
      <c r="A271" s="22">
        <v>44447</v>
      </c>
      <c r="B271" s="23">
        <v>1401</v>
      </c>
      <c r="C271" s="23" t="s">
        <v>95</v>
      </c>
      <c r="D271" s="23" t="s">
        <v>88</v>
      </c>
      <c r="E271" s="24">
        <v>69000</v>
      </c>
    </row>
    <row r="272" spans="1:5" x14ac:dyDescent="0.25">
      <c r="A272" s="22">
        <v>44452</v>
      </c>
      <c r="B272" s="23">
        <v>1418</v>
      </c>
      <c r="C272" s="23" t="s">
        <v>95</v>
      </c>
      <c r="D272" s="23" t="s">
        <v>100</v>
      </c>
      <c r="E272" s="24">
        <v>100000</v>
      </c>
    </row>
    <row r="273" spans="1:5" x14ac:dyDescent="0.25">
      <c r="A273" s="22">
        <v>44452</v>
      </c>
      <c r="B273" s="23">
        <v>1421</v>
      </c>
      <c r="C273" s="23" t="s">
        <v>95</v>
      </c>
      <c r="D273" s="23" t="s">
        <v>101</v>
      </c>
      <c r="E273" s="24">
        <v>103148</v>
      </c>
    </row>
    <row r="274" spans="1:5" x14ac:dyDescent="0.25">
      <c r="A274" s="22">
        <v>44456</v>
      </c>
      <c r="B274" s="23">
        <v>1438</v>
      </c>
      <c r="C274" s="23" t="s">
        <v>95</v>
      </c>
      <c r="D274" s="23" t="s">
        <v>102</v>
      </c>
      <c r="E274" s="24">
        <v>129960.4</v>
      </c>
    </row>
    <row r="275" spans="1:5" x14ac:dyDescent="0.25">
      <c r="A275" s="22">
        <v>44462</v>
      </c>
      <c r="B275" s="23">
        <v>1444</v>
      </c>
      <c r="C275" s="23" t="s">
        <v>95</v>
      </c>
      <c r="D275" s="23" t="s">
        <v>103</v>
      </c>
      <c r="E275" s="24">
        <v>58410</v>
      </c>
    </row>
    <row r="276" spans="1:5" x14ac:dyDescent="0.25">
      <c r="A276" s="22">
        <v>44462</v>
      </c>
      <c r="B276" s="23">
        <v>1457</v>
      </c>
      <c r="C276" s="23" t="s">
        <v>95</v>
      </c>
      <c r="D276" s="23" t="s">
        <v>104</v>
      </c>
      <c r="E276" s="24">
        <v>72210</v>
      </c>
    </row>
    <row r="277" spans="1:5" x14ac:dyDescent="0.25">
      <c r="A277" s="22">
        <v>44474</v>
      </c>
      <c r="B277" s="23">
        <v>1475</v>
      </c>
      <c r="C277" s="23" t="s">
        <v>95</v>
      </c>
      <c r="D277" s="23" t="s">
        <v>104</v>
      </c>
      <c r="E277" s="24">
        <v>70000</v>
      </c>
    </row>
    <row r="278" spans="1:5" x14ac:dyDescent="0.25">
      <c r="A278" s="22">
        <v>44482</v>
      </c>
      <c r="B278" s="23">
        <v>1506</v>
      </c>
      <c r="C278" s="23" t="s">
        <v>95</v>
      </c>
      <c r="D278" s="23" t="s">
        <v>106</v>
      </c>
      <c r="E278" s="24">
        <v>9000</v>
      </c>
    </row>
    <row r="279" spans="1:5" x14ac:dyDescent="0.25">
      <c r="A279" s="22">
        <v>44482</v>
      </c>
      <c r="B279" s="23">
        <v>1521</v>
      </c>
      <c r="C279" s="23" t="s">
        <v>95</v>
      </c>
      <c r="D279" s="23" t="s">
        <v>105</v>
      </c>
      <c r="E279" s="24">
        <v>64900</v>
      </c>
    </row>
    <row r="280" spans="1:5" x14ac:dyDescent="0.25">
      <c r="A280" s="22">
        <v>44488</v>
      </c>
      <c r="B280" s="23">
        <v>1535</v>
      </c>
      <c r="C280" s="23" t="s">
        <v>95</v>
      </c>
      <c r="D280" s="23" t="s">
        <v>107</v>
      </c>
      <c r="E280" s="24">
        <v>35000</v>
      </c>
    </row>
    <row r="281" spans="1:5" x14ac:dyDescent="0.25">
      <c r="A281" s="22">
        <v>44488</v>
      </c>
      <c r="B281" s="23">
        <v>1536</v>
      </c>
      <c r="C281" s="23" t="s">
        <v>95</v>
      </c>
      <c r="D281" s="23" t="s">
        <v>108</v>
      </c>
      <c r="E281" s="24">
        <v>40000</v>
      </c>
    </row>
    <row r="282" spans="1:5" x14ac:dyDescent="0.25">
      <c r="A282" s="22">
        <v>44512</v>
      </c>
      <c r="B282" s="23">
        <v>1593</v>
      </c>
      <c r="C282" s="23" t="s">
        <v>95</v>
      </c>
      <c r="D282" s="23" t="s">
        <v>100</v>
      </c>
      <c r="E282" s="24">
        <v>35000</v>
      </c>
    </row>
    <row r="283" spans="1:5" x14ac:dyDescent="0.25">
      <c r="A283" s="22">
        <v>44529</v>
      </c>
      <c r="B283" s="23">
        <v>1634</v>
      </c>
      <c r="C283" s="23" t="s">
        <v>95</v>
      </c>
      <c r="D283" s="23" t="s">
        <v>110</v>
      </c>
      <c r="E283" s="24">
        <v>126000</v>
      </c>
    </row>
    <row r="284" spans="1:5" x14ac:dyDescent="0.25">
      <c r="A284" s="22">
        <v>44047</v>
      </c>
      <c r="B284" s="23">
        <v>30</v>
      </c>
      <c r="C284" s="23" t="s">
        <v>111</v>
      </c>
      <c r="D284" s="23" t="s">
        <v>112</v>
      </c>
      <c r="E284" s="24">
        <v>69030</v>
      </c>
    </row>
    <row r="285" spans="1:5" x14ac:dyDescent="0.25">
      <c r="A285" s="22">
        <v>44047</v>
      </c>
      <c r="B285" s="23">
        <v>31</v>
      </c>
      <c r="C285" s="23" t="s">
        <v>111</v>
      </c>
      <c r="D285" s="23" t="s">
        <v>113</v>
      </c>
      <c r="E285" s="24">
        <v>8201</v>
      </c>
    </row>
    <row r="286" spans="1:5" x14ac:dyDescent="0.25">
      <c r="A286" s="22">
        <v>44832</v>
      </c>
      <c r="B286" s="23">
        <v>643</v>
      </c>
      <c r="C286" s="23" t="s">
        <v>780</v>
      </c>
      <c r="D286" s="23" t="s">
        <v>24</v>
      </c>
      <c r="E286" s="24">
        <v>21004</v>
      </c>
    </row>
    <row r="287" spans="1:5" x14ac:dyDescent="0.25">
      <c r="A287" s="22">
        <v>44028</v>
      </c>
      <c r="B287" s="23">
        <v>13</v>
      </c>
      <c r="C287" s="23" t="s">
        <v>127</v>
      </c>
      <c r="D287" s="23" t="s">
        <v>128</v>
      </c>
      <c r="E287" s="24">
        <v>29183.759999999998</v>
      </c>
    </row>
    <row r="288" spans="1:5" x14ac:dyDescent="0.25">
      <c r="A288" s="22">
        <v>44781</v>
      </c>
      <c r="B288" s="23">
        <v>157948</v>
      </c>
      <c r="C288" s="23" t="s">
        <v>121</v>
      </c>
      <c r="D288" s="23" t="s">
        <v>122</v>
      </c>
      <c r="E288" s="24">
        <v>9549.86</v>
      </c>
    </row>
    <row r="289" spans="1:5" x14ac:dyDescent="0.25">
      <c r="A289" s="22">
        <v>44802</v>
      </c>
      <c r="B289" s="23">
        <v>159364</v>
      </c>
      <c r="C289" s="23" t="s">
        <v>121</v>
      </c>
      <c r="D289" s="23" t="s">
        <v>122</v>
      </c>
      <c r="E289" s="24">
        <v>35427.360000000001</v>
      </c>
    </row>
    <row r="290" spans="1:5" x14ac:dyDescent="0.25">
      <c r="A290" s="22">
        <v>44819</v>
      </c>
      <c r="B290" s="23">
        <v>160452</v>
      </c>
      <c r="C290" s="23" t="s">
        <v>121</v>
      </c>
      <c r="D290" s="23" t="s">
        <v>122</v>
      </c>
      <c r="E290" s="24">
        <v>59464.5</v>
      </c>
    </row>
    <row r="291" spans="1:5" x14ac:dyDescent="0.25">
      <c r="A291" s="22">
        <v>44834</v>
      </c>
      <c r="B291" s="23">
        <v>160987</v>
      </c>
      <c r="C291" s="23" t="s">
        <v>121</v>
      </c>
      <c r="D291" s="23" t="s">
        <v>25</v>
      </c>
      <c r="E291" s="24">
        <v>10383.959999999999</v>
      </c>
    </row>
    <row r="292" spans="1:5" x14ac:dyDescent="0.25">
      <c r="A292" s="22">
        <v>44687</v>
      </c>
      <c r="B292" s="23">
        <v>60</v>
      </c>
      <c r="C292" s="23" t="s">
        <v>137</v>
      </c>
      <c r="D292" s="23" t="s">
        <v>24</v>
      </c>
      <c r="E292" s="24">
        <v>88323</v>
      </c>
    </row>
    <row r="293" spans="1:5" x14ac:dyDescent="0.25">
      <c r="A293" s="22">
        <v>44706</v>
      </c>
      <c r="B293" s="23">
        <v>63</v>
      </c>
      <c r="C293" s="23" t="s">
        <v>137</v>
      </c>
      <c r="D293" s="23" t="s">
        <v>24</v>
      </c>
      <c r="E293" s="24">
        <v>100335</v>
      </c>
    </row>
    <row r="294" spans="1:5" x14ac:dyDescent="0.25">
      <c r="A294" s="22">
        <v>44781</v>
      </c>
      <c r="B294" s="23">
        <v>64</v>
      </c>
      <c r="C294" s="23" t="s">
        <v>137</v>
      </c>
      <c r="D294" s="23" t="s">
        <v>24</v>
      </c>
      <c r="E294" s="24">
        <v>83982.96</v>
      </c>
    </row>
    <row r="295" spans="1:5" x14ac:dyDescent="0.25">
      <c r="A295" s="22">
        <v>44781</v>
      </c>
      <c r="B295" s="23">
        <v>88</v>
      </c>
      <c r="C295" s="23" t="s">
        <v>93</v>
      </c>
      <c r="D295" s="23" t="s">
        <v>94</v>
      </c>
      <c r="E295" s="24">
        <v>3987.29</v>
      </c>
    </row>
    <row r="296" spans="1:5" x14ac:dyDescent="0.25">
      <c r="A296" s="22">
        <v>44781</v>
      </c>
      <c r="B296" s="23">
        <v>137</v>
      </c>
      <c r="C296" s="23" t="s">
        <v>93</v>
      </c>
      <c r="D296" s="23" t="s">
        <v>94</v>
      </c>
      <c r="E296" s="24">
        <v>2552.7600000000002</v>
      </c>
    </row>
    <row r="297" spans="1:5" x14ac:dyDescent="0.25">
      <c r="A297" s="22">
        <v>44781</v>
      </c>
      <c r="B297" s="23">
        <v>153</v>
      </c>
      <c r="C297" s="23" t="s">
        <v>93</v>
      </c>
      <c r="D297" s="23" t="s">
        <v>94</v>
      </c>
      <c r="E297" s="24">
        <v>27504.53</v>
      </c>
    </row>
    <row r="298" spans="1:5" x14ac:dyDescent="0.25">
      <c r="A298" s="22">
        <v>44781</v>
      </c>
      <c r="B298" s="23">
        <v>165</v>
      </c>
      <c r="C298" s="23" t="s">
        <v>93</v>
      </c>
      <c r="D298" s="23" t="s">
        <v>94</v>
      </c>
      <c r="E298" s="24">
        <v>264184.44</v>
      </c>
    </row>
    <row r="299" spans="1:5" x14ac:dyDescent="0.25">
      <c r="A299" s="22">
        <v>44781</v>
      </c>
      <c r="B299" s="23">
        <v>170</v>
      </c>
      <c r="C299" s="23" t="s">
        <v>93</v>
      </c>
      <c r="D299" s="23" t="s">
        <v>94</v>
      </c>
      <c r="E299" s="24">
        <v>19348.95</v>
      </c>
    </row>
    <row r="300" spans="1:5" x14ac:dyDescent="0.25">
      <c r="A300" s="22">
        <v>44671</v>
      </c>
      <c r="B300" s="23">
        <v>8388</v>
      </c>
      <c r="C300" s="23" t="s">
        <v>136</v>
      </c>
      <c r="D300" s="23" t="s">
        <v>24</v>
      </c>
      <c r="E300" s="24">
        <v>15600</v>
      </c>
    </row>
    <row r="301" spans="1:5" x14ac:dyDescent="0.25">
      <c r="A301" s="22">
        <v>44727</v>
      </c>
      <c r="B301" s="23">
        <v>8852</v>
      </c>
      <c r="C301" s="23" t="s">
        <v>136</v>
      </c>
      <c r="D301" s="23" t="s">
        <v>23</v>
      </c>
      <c r="E301" s="24">
        <v>13000</v>
      </c>
    </row>
    <row r="302" spans="1:5" x14ac:dyDescent="0.25">
      <c r="A302" s="22">
        <v>44832</v>
      </c>
      <c r="B302" s="23">
        <v>572</v>
      </c>
      <c r="C302" s="23" t="s">
        <v>781</v>
      </c>
      <c r="D302" s="23" t="s">
        <v>24</v>
      </c>
      <c r="E302" s="24">
        <v>19552.599999999999</v>
      </c>
    </row>
    <row r="303" spans="1:5" x14ac:dyDescent="0.25">
      <c r="A303" s="22">
        <v>43843</v>
      </c>
      <c r="B303" s="23">
        <v>61</v>
      </c>
      <c r="C303" s="23" t="s">
        <v>123</v>
      </c>
      <c r="D303" s="23" t="s">
        <v>124</v>
      </c>
      <c r="E303" s="24">
        <v>6112.4</v>
      </c>
    </row>
    <row r="304" spans="1:5" x14ac:dyDescent="0.25">
      <c r="A304" s="22">
        <v>43846</v>
      </c>
      <c r="B304" s="23">
        <v>63</v>
      </c>
      <c r="C304" s="23" t="s">
        <v>123</v>
      </c>
      <c r="D304" s="23" t="s">
        <v>125</v>
      </c>
      <c r="E304" s="24">
        <v>45713.2</v>
      </c>
    </row>
    <row r="305" spans="1:5" x14ac:dyDescent="0.25">
      <c r="A305" s="22">
        <v>43874</v>
      </c>
      <c r="B305" s="23">
        <v>72</v>
      </c>
      <c r="C305" s="23" t="s">
        <v>123</v>
      </c>
      <c r="D305" s="23" t="s">
        <v>126</v>
      </c>
      <c r="E305" s="24">
        <v>140725.38</v>
      </c>
    </row>
    <row r="306" spans="1:5" x14ac:dyDescent="0.25">
      <c r="A306" s="22">
        <v>44398</v>
      </c>
      <c r="B306" s="23">
        <v>28519</v>
      </c>
      <c r="C306" s="23" t="s">
        <v>129</v>
      </c>
      <c r="D306" s="23" t="s">
        <v>109</v>
      </c>
      <c r="E306" s="24">
        <v>130800</v>
      </c>
    </row>
    <row r="307" spans="1:5" x14ac:dyDescent="0.25">
      <c r="A307" s="22">
        <v>44403</v>
      </c>
      <c r="B307" s="23">
        <v>28535</v>
      </c>
      <c r="C307" s="23" t="s">
        <v>129</v>
      </c>
      <c r="D307" s="23" t="s">
        <v>109</v>
      </c>
      <c r="E307" s="24">
        <v>107250</v>
      </c>
    </row>
    <row r="308" spans="1:5" x14ac:dyDescent="0.25">
      <c r="A308" s="22">
        <v>44403</v>
      </c>
      <c r="B308" s="23">
        <v>28536</v>
      </c>
      <c r="C308" s="23" t="s">
        <v>129</v>
      </c>
      <c r="D308" s="23" t="s">
        <v>109</v>
      </c>
      <c r="E308" s="24">
        <v>107250</v>
      </c>
    </row>
    <row r="309" spans="1:5" x14ac:dyDescent="0.25">
      <c r="A309" s="22">
        <v>44410</v>
      </c>
      <c r="B309" s="23">
        <v>28557</v>
      </c>
      <c r="C309" s="23" t="s">
        <v>129</v>
      </c>
      <c r="D309" s="23" t="s">
        <v>109</v>
      </c>
      <c r="E309" s="24">
        <v>120000</v>
      </c>
    </row>
    <row r="310" spans="1:5" x14ac:dyDescent="0.25">
      <c r="A310" s="22">
        <v>44411</v>
      </c>
      <c r="B310" s="23">
        <v>28562</v>
      </c>
      <c r="C310" s="23" t="s">
        <v>129</v>
      </c>
      <c r="D310" s="23" t="s">
        <v>109</v>
      </c>
      <c r="E310" s="24">
        <v>80000</v>
      </c>
    </row>
    <row r="311" spans="1:5" x14ac:dyDescent="0.25">
      <c r="A311" s="22">
        <v>44420</v>
      </c>
      <c r="B311" s="23">
        <v>28576</v>
      </c>
      <c r="C311" s="23" t="s">
        <v>129</v>
      </c>
      <c r="D311" s="23" t="s">
        <v>130</v>
      </c>
      <c r="E311" s="24">
        <v>100000</v>
      </c>
    </row>
    <row r="312" spans="1:5" x14ac:dyDescent="0.25">
      <c r="A312" s="22">
        <v>44420</v>
      </c>
      <c r="B312" s="23">
        <v>28577</v>
      </c>
      <c r="C312" s="23" t="s">
        <v>129</v>
      </c>
      <c r="D312" s="23" t="s">
        <v>130</v>
      </c>
      <c r="E312" s="24">
        <v>120000</v>
      </c>
    </row>
    <row r="313" spans="1:5" x14ac:dyDescent="0.25">
      <c r="A313" s="22">
        <v>44427</v>
      </c>
      <c r="B313" s="23">
        <v>28591</v>
      </c>
      <c r="C313" s="23" t="s">
        <v>129</v>
      </c>
      <c r="D313" s="23" t="s">
        <v>130</v>
      </c>
      <c r="E313" s="24">
        <v>130800</v>
      </c>
    </row>
    <row r="314" spans="1:5" x14ac:dyDescent="0.25">
      <c r="A314" s="22">
        <v>44427</v>
      </c>
      <c r="B314" s="23">
        <v>28598</v>
      </c>
      <c r="C314" s="23" t="s">
        <v>129</v>
      </c>
      <c r="D314" s="23" t="s">
        <v>130</v>
      </c>
      <c r="E314" s="24">
        <v>130800</v>
      </c>
    </row>
    <row r="315" spans="1:5" x14ac:dyDescent="0.25">
      <c r="A315" s="22">
        <v>44428</v>
      </c>
      <c r="B315" s="23">
        <v>28381</v>
      </c>
      <c r="C315" s="23" t="s">
        <v>129</v>
      </c>
      <c r="D315" s="23" t="s">
        <v>97</v>
      </c>
      <c r="E315" s="24">
        <v>110000</v>
      </c>
    </row>
    <row r="316" spans="1:5" x14ac:dyDescent="0.25">
      <c r="A316" s="22">
        <v>44447</v>
      </c>
      <c r="B316" s="23">
        <v>28640</v>
      </c>
      <c r="C316" s="23" t="s">
        <v>129</v>
      </c>
      <c r="D316" s="23" t="s">
        <v>97</v>
      </c>
      <c r="E316" s="24">
        <v>45000</v>
      </c>
    </row>
    <row r="317" spans="1:5" x14ac:dyDescent="0.25">
      <c r="A317" s="22">
        <v>44456</v>
      </c>
      <c r="B317" s="23">
        <v>28612</v>
      </c>
      <c r="C317" s="23" t="s">
        <v>129</v>
      </c>
      <c r="D317" s="23" t="s">
        <v>131</v>
      </c>
      <c r="E317" s="24">
        <v>100000</v>
      </c>
    </row>
    <row r="318" spans="1:5" x14ac:dyDescent="0.25">
      <c r="A318" s="22">
        <v>44482</v>
      </c>
      <c r="B318" s="23">
        <v>28709</v>
      </c>
      <c r="C318" s="23" t="s">
        <v>129</v>
      </c>
      <c r="D318" s="23" t="s">
        <v>132</v>
      </c>
      <c r="E318" s="24">
        <v>118250</v>
      </c>
    </row>
    <row r="319" spans="1:5" x14ac:dyDescent="0.25">
      <c r="A319" s="22">
        <v>44482</v>
      </c>
      <c r="B319" s="23">
        <v>28710</v>
      </c>
      <c r="C319" s="23" t="s">
        <v>129</v>
      </c>
      <c r="D319" s="23" t="s">
        <v>131</v>
      </c>
      <c r="E319" s="24">
        <v>118250</v>
      </c>
    </row>
    <row r="320" spans="1:5" x14ac:dyDescent="0.25">
      <c r="A320" s="22">
        <v>44488</v>
      </c>
      <c r="B320" s="23">
        <v>28765</v>
      </c>
      <c r="C320" s="23" t="s">
        <v>129</v>
      </c>
      <c r="D320" s="23" t="s">
        <v>133</v>
      </c>
      <c r="E320" s="24">
        <v>19500</v>
      </c>
    </row>
    <row r="321" spans="1:5" x14ac:dyDescent="0.25">
      <c r="A321" s="22">
        <v>44511</v>
      </c>
      <c r="B321" s="23">
        <v>28796</v>
      </c>
      <c r="C321" s="23" t="s">
        <v>129</v>
      </c>
      <c r="D321" s="23" t="s">
        <v>134</v>
      </c>
      <c r="E321" s="24">
        <v>54000</v>
      </c>
    </row>
    <row r="322" spans="1:5" x14ac:dyDescent="0.25">
      <c r="A322" s="22">
        <v>44564</v>
      </c>
      <c r="B322" s="23">
        <v>28782</v>
      </c>
      <c r="C322" s="23" t="s">
        <v>129</v>
      </c>
      <c r="D322" s="23" t="s">
        <v>134</v>
      </c>
      <c r="E322" s="24">
        <v>123500</v>
      </c>
    </row>
    <row r="323" spans="1:5" x14ac:dyDescent="0.25">
      <c r="A323" s="22">
        <v>44638</v>
      </c>
      <c r="B323" s="23">
        <v>28774</v>
      </c>
      <c r="C323" s="23" t="s">
        <v>129</v>
      </c>
      <c r="D323" s="23" t="s">
        <v>134</v>
      </c>
      <c r="E323" s="24">
        <v>56250</v>
      </c>
    </row>
    <row r="324" spans="1:5" x14ac:dyDescent="0.25">
      <c r="A324" s="22">
        <v>44761</v>
      </c>
      <c r="B324" s="23">
        <v>2005816</v>
      </c>
      <c r="C324" s="23" t="s">
        <v>135</v>
      </c>
      <c r="D324" s="23" t="s">
        <v>25</v>
      </c>
      <c r="E324" s="24">
        <v>159974.70000000001</v>
      </c>
    </row>
    <row r="325" spans="1:5" x14ac:dyDescent="0.25">
      <c r="A325" s="22">
        <v>44761</v>
      </c>
      <c r="B325" s="23">
        <v>2005840</v>
      </c>
      <c r="C325" s="23" t="s">
        <v>135</v>
      </c>
      <c r="D325" s="23" t="s">
        <v>25</v>
      </c>
      <c r="E325" s="24">
        <v>11500</v>
      </c>
    </row>
    <row r="326" spans="1:5" x14ac:dyDescent="0.25">
      <c r="A326" s="22">
        <v>44771</v>
      </c>
      <c r="B326" s="23">
        <v>2002098</v>
      </c>
      <c r="C326" s="23" t="s">
        <v>135</v>
      </c>
      <c r="D326" s="23" t="s">
        <v>25</v>
      </c>
      <c r="E326" s="24">
        <v>164294</v>
      </c>
    </row>
    <row r="327" spans="1:5" x14ac:dyDescent="0.25">
      <c r="A327" s="22">
        <v>44784</v>
      </c>
      <c r="B327" s="23">
        <v>2006165</v>
      </c>
      <c r="C327" s="23" t="s">
        <v>135</v>
      </c>
      <c r="D327" s="23" t="s">
        <v>25</v>
      </c>
      <c r="E327" s="24">
        <v>22602.9</v>
      </c>
    </row>
    <row r="328" spans="1:5" x14ac:dyDescent="0.25">
      <c r="A328" s="22">
        <v>44802</v>
      </c>
      <c r="B328" s="23">
        <v>2006444</v>
      </c>
      <c r="C328" s="23" t="s">
        <v>135</v>
      </c>
      <c r="D328" s="23" t="s">
        <v>25</v>
      </c>
      <c r="E328" s="24">
        <v>156654.66</v>
      </c>
    </row>
    <row r="329" spans="1:5" x14ac:dyDescent="0.25">
      <c r="A329" s="22">
        <v>44811</v>
      </c>
      <c r="B329" s="23">
        <v>2006538</v>
      </c>
      <c r="C329" s="23" t="s">
        <v>135</v>
      </c>
      <c r="D329" s="23" t="s">
        <v>25</v>
      </c>
      <c r="E329" s="24">
        <v>144370.70000000001</v>
      </c>
    </row>
    <row r="330" spans="1:5" x14ac:dyDescent="0.25">
      <c r="A330" s="22">
        <v>44834</v>
      </c>
      <c r="B330" s="23">
        <v>2006733</v>
      </c>
      <c r="C330" s="23" t="s">
        <v>135</v>
      </c>
      <c r="D330" s="23" t="s">
        <v>25</v>
      </c>
      <c r="E330" s="24">
        <v>149726.10999999999</v>
      </c>
    </row>
    <row r="331" spans="1:5" x14ac:dyDescent="0.25">
      <c r="A331" s="22">
        <v>44557</v>
      </c>
      <c r="B331" s="23">
        <v>304</v>
      </c>
      <c r="C331" s="23" t="s">
        <v>138</v>
      </c>
      <c r="D331" s="23" t="s">
        <v>139</v>
      </c>
      <c r="E331" s="24">
        <v>11381</v>
      </c>
    </row>
    <row r="332" spans="1:5" x14ac:dyDescent="0.25">
      <c r="A332" s="22">
        <v>44742</v>
      </c>
      <c r="B332" s="23">
        <v>335</v>
      </c>
      <c r="C332" s="23" t="s">
        <v>138</v>
      </c>
      <c r="D332" s="23" t="s">
        <v>140</v>
      </c>
      <c r="E332" s="24">
        <v>114483.6</v>
      </c>
    </row>
    <row r="333" spans="1:5" x14ac:dyDescent="0.25">
      <c r="A333" s="22">
        <v>44761</v>
      </c>
      <c r="B333" s="23">
        <v>336</v>
      </c>
      <c r="C333" s="23" t="s">
        <v>138</v>
      </c>
      <c r="D333" s="23" t="s">
        <v>141</v>
      </c>
      <c r="E333" s="24">
        <v>158922.4</v>
      </c>
    </row>
    <row r="334" spans="1:5" x14ac:dyDescent="0.25">
      <c r="A334" s="22">
        <v>44767</v>
      </c>
      <c r="B334" s="23">
        <v>339</v>
      </c>
      <c r="C334" s="23" t="s">
        <v>138</v>
      </c>
      <c r="D334" s="23" t="s">
        <v>140</v>
      </c>
      <c r="E334" s="24">
        <v>164088.07999999999</v>
      </c>
    </row>
    <row r="335" spans="1:5" x14ac:dyDescent="0.25">
      <c r="A335" s="22">
        <v>44791</v>
      </c>
      <c r="B335" s="23">
        <v>340</v>
      </c>
      <c r="C335" s="23" t="s">
        <v>138</v>
      </c>
      <c r="D335" s="23" t="s">
        <v>140</v>
      </c>
      <c r="E335" s="24">
        <v>163713.20000000001</v>
      </c>
    </row>
    <row r="336" spans="1:5" x14ac:dyDescent="0.25">
      <c r="A336" s="22">
        <v>44791</v>
      </c>
      <c r="B336" s="23">
        <v>341</v>
      </c>
      <c r="C336" s="23" t="s">
        <v>138</v>
      </c>
      <c r="D336" s="23" t="s">
        <v>140</v>
      </c>
      <c r="E336" s="24">
        <v>95568.2</v>
      </c>
    </row>
    <row r="337" spans="1:5" x14ac:dyDescent="0.25">
      <c r="A337" s="22">
        <v>44791</v>
      </c>
      <c r="B337" s="23">
        <v>342</v>
      </c>
      <c r="C337" s="23" t="s">
        <v>138</v>
      </c>
      <c r="D337" s="23" t="s">
        <v>140</v>
      </c>
      <c r="E337" s="24">
        <v>161911.66</v>
      </c>
    </row>
    <row r="338" spans="1:5" x14ac:dyDescent="0.25">
      <c r="A338" s="22">
        <v>44791</v>
      </c>
      <c r="B338" s="23">
        <v>343</v>
      </c>
      <c r="C338" s="23" t="s">
        <v>138</v>
      </c>
      <c r="D338" s="23" t="s">
        <v>140</v>
      </c>
      <c r="E338" s="24">
        <v>159454.76</v>
      </c>
    </row>
    <row r="339" spans="1:5" x14ac:dyDescent="0.25">
      <c r="A339" s="22">
        <v>44791</v>
      </c>
      <c r="B339" s="23">
        <v>344</v>
      </c>
      <c r="C339" s="23" t="s">
        <v>138</v>
      </c>
      <c r="D339" s="23" t="s">
        <v>738</v>
      </c>
      <c r="E339" s="24">
        <v>50850</v>
      </c>
    </row>
    <row r="340" spans="1:5" x14ac:dyDescent="0.25">
      <c r="A340" s="22">
        <v>44819</v>
      </c>
      <c r="B340" s="23">
        <v>345</v>
      </c>
      <c r="C340" s="23" t="s">
        <v>138</v>
      </c>
      <c r="D340" s="23" t="s">
        <v>140</v>
      </c>
      <c r="E340" s="24">
        <v>90423.4</v>
      </c>
    </row>
    <row r="341" spans="1:5" x14ac:dyDescent="0.25">
      <c r="A341" s="22">
        <v>44819</v>
      </c>
      <c r="B341" s="23">
        <v>346</v>
      </c>
      <c r="C341" s="23" t="s">
        <v>138</v>
      </c>
      <c r="D341" s="23" t="s">
        <v>140</v>
      </c>
      <c r="E341" s="24">
        <v>148200</v>
      </c>
    </row>
    <row r="342" spans="1:5" x14ac:dyDescent="0.25">
      <c r="A342" s="22">
        <v>44832</v>
      </c>
      <c r="B342" s="23">
        <v>347</v>
      </c>
      <c r="C342" s="23" t="s">
        <v>138</v>
      </c>
      <c r="D342" s="23" t="s">
        <v>140</v>
      </c>
      <c r="E342" s="24">
        <v>163279.28</v>
      </c>
    </row>
    <row r="343" spans="1:5" x14ac:dyDescent="0.25">
      <c r="A343" s="22">
        <v>44834</v>
      </c>
      <c r="B343" s="23">
        <v>348</v>
      </c>
      <c r="C343" s="23" t="s">
        <v>138</v>
      </c>
      <c r="D343" s="23" t="s">
        <v>140</v>
      </c>
      <c r="E343" s="24">
        <v>162158</v>
      </c>
    </row>
    <row r="344" spans="1:5" x14ac:dyDescent="0.25">
      <c r="A344" s="22">
        <v>43727</v>
      </c>
      <c r="B344" s="23">
        <v>60</v>
      </c>
      <c r="C344" s="23" t="s">
        <v>172</v>
      </c>
      <c r="D344" s="23" t="s">
        <v>176</v>
      </c>
      <c r="E344" s="24">
        <v>96170</v>
      </c>
    </row>
    <row r="345" spans="1:5" x14ac:dyDescent="0.25">
      <c r="A345" s="22">
        <v>43739</v>
      </c>
      <c r="B345" s="23">
        <v>62</v>
      </c>
      <c r="C345" s="23" t="s">
        <v>172</v>
      </c>
      <c r="D345" s="23" t="s">
        <v>173</v>
      </c>
      <c r="E345" s="24">
        <v>32214</v>
      </c>
    </row>
    <row r="346" spans="1:5" x14ac:dyDescent="0.25">
      <c r="A346" s="22">
        <v>43748</v>
      </c>
      <c r="B346" s="23">
        <v>63</v>
      </c>
      <c r="C346" s="23" t="s">
        <v>172</v>
      </c>
      <c r="D346" s="23" t="s">
        <v>175</v>
      </c>
      <c r="E346" s="24">
        <v>77880</v>
      </c>
    </row>
    <row r="347" spans="1:5" x14ac:dyDescent="0.25">
      <c r="A347" s="22">
        <v>43759</v>
      </c>
      <c r="B347" s="23">
        <v>64</v>
      </c>
      <c r="C347" s="23" t="s">
        <v>172</v>
      </c>
      <c r="D347" s="23" t="s">
        <v>174</v>
      </c>
      <c r="E347" s="24">
        <v>8472.4</v>
      </c>
    </row>
    <row r="348" spans="1:5" x14ac:dyDescent="0.25">
      <c r="A348" s="22">
        <v>43760</v>
      </c>
      <c r="B348" s="23">
        <v>65</v>
      </c>
      <c r="C348" s="23" t="s">
        <v>172</v>
      </c>
      <c r="D348" s="23" t="s">
        <v>173</v>
      </c>
      <c r="E348" s="24">
        <v>32214</v>
      </c>
    </row>
    <row r="349" spans="1:5" x14ac:dyDescent="0.25">
      <c r="A349" s="22">
        <v>43774</v>
      </c>
      <c r="B349" s="23">
        <v>66</v>
      </c>
      <c r="C349" s="23" t="s">
        <v>172</v>
      </c>
      <c r="D349" s="23" t="s">
        <v>177</v>
      </c>
      <c r="E349" s="24">
        <v>58292</v>
      </c>
    </row>
    <row r="350" spans="1:5" x14ac:dyDescent="0.25">
      <c r="A350" s="22">
        <v>43777</v>
      </c>
      <c r="B350" s="23">
        <v>67</v>
      </c>
      <c r="C350" s="23" t="s">
        <v>172</v>
      </c>
      <c r="D350" s="23" t="s">
        <v>178</v>
      </c>
      <c r="E350" s="24">
        <v>11488.5</v>
      </c>
    </row>
    <row r="351" spans="1:5" x14ac:dyDescent="0.25">
      <c r="A351" s="22">
        <v>43887</v>
      </c>
      <c r="B351" s="23">
        <v>153</v>
      </c>
      <c r="C351" s="23" t="s">
        <v>172</v>
      </c>
      <c r="D351" s="23" t="s">
        <v>177</v>
      </c>
      <c r="E351" s="24">
        <v>46905</v>
      </c>
    </row>
    <row r="352" spans="1:5" x14ac:dyDescent="0.25">
      <c r="A352" s="22">
        <v>44111</v>
      </c>
      <c r="B352" s="23">
        <v>166</v>
      </c>
      <c r="C352" s="23" t="s">
        <v>172</v>
      </c>
      <c r="D352" s="23" t="s">
        <v>179</v>
      </c>
      <c r="E352" s="24">
        <v>57017.599999999999</v>
      </c>
    </row>
    <row r="353" spans="1:5" x14ac:dyDescent="0.25">
      <c r="A353" s="22">
        <v>44153</v>
      </c>
      <c r="B353" s="23">
        <v>170</v>
      </c>
      <c r="C353" s="23" t="s">
        <v>172</v>
      </c>
      <c r="D353" s="23" t="s">
        <v>179</v>
      </c>
      <c r="E353" s="24">
        <v>47974.080000000002</v>
      </c>
    </row>
    <row r="354" spans="1:5" x14ac:dyDescent="0.25">
      <c r="A354" s="22">
        <v>44153</v>
      </c>
      <c r="B354" s="23">
        <v>171</v>
      </c>
      <c r="C354" s="23" t="s">
        <v>172</v>
      </c>
      <c r="D354" s="23" t="s">
        <v>180</v>
      </c>
      <c r="E354" s="24">
        <v>105256</v>
      </c>
    </row>
    <row r="355" spans="1:5" x14ac:dyDescent="0.25">
      <c r="A355" s="22">
        <v>44214</v>
      </c>
      <c r="B355" s="23">
        <v>178</v>
      </c>
      <c r="C355" s="23" t="s">
        <v>172</v>
      </c>
      <c r="D355" s="23" t="s">
        <v>179</v>
      </c>
      <c r="E355" s="24">
        <v>40521.199999999997</v>
      </c>
    </row>
    <row r="356" spans="1:5" x14ac:dyDescent="0.25">
      <c r="A356" s="22">
        <v>44330</v>
      </c>
      <c r="B356" s="23">
        <v>180</v>
      </c>
      <c r="C356" s="23" t="s">
        <v>172</v>
      </c>
      <c r="D356" s="23" t="s">
        <v>179</v>
      </c>
      <c r="E356" s="24">
        <v>20496.599999999999</v>
      </c>
    </row>
    <row r="357" spans="1:5" x14ac:dyDescent="0.25">
      <c r="A357" s="22">
        <v>44335</v>
      </c>
      <c r="B357" s="23">
        <v>181</v>
      </c>
      <c r="C357" s="23" t="s">
        <v>172</v>
      </c>
      <c r="D357" s="23" t="s">
        <v>179</v>
      </c>
      <c r="E357" s="24">
        <v>130817.16</v>
      </c>
    </row>
    <row r="358" spans="1:5" x14ac:dyDescent="0.25">
      <c r="A358" s="22">
        <v>44371</v>
      </c>
      <c r="B358" s="23">
        <v>184</v>
      </c>
      <c r="C358" s="23" t="s">
        <v>172</v>
      </c>
      <c r="D358" s="23" t="s">
        <v>179</v>
      </c>
      <c r="E358" s="24">
        <v>131086.20000000001</v>
      </c>
    </row>
    <row r="359" spans="1:5" x14ac:dyDescent="0.25">
      <c r="A359" s="22">
        <v>44376</v>
      </c>
      <c r="B359" s="23">
        <v>185</v>
      </c>
      <c r="C359" s="23" t="s">
        <v>172</v>
      </c>
      <c r="D359" s="23" t="s">
        <v>179</v>
      </c>
      <c r="E359" s="24">
        <v>77917.759999999995</v>
      </c>
    </row>
    <row r="360" spans="1:5" x14ac:dyDescent="0.25">
      <c r="A360" s="22">
        <v>44336</v>
      </c>
      <c r="B360" s="23">
        <v>272</v>
      </c>
      <c r="C360" s="23" t="s">
        <v>142</v>
      </c>
      <c r="D360" s="23" t="s">
        <v>143</v>
      </c>
      <c r="E360" s="24">
        <v>9322</v>
      </c>
    </row>
    <row r="361" spans="1:5" x14ac:dyDescent="0.25">
      <c r="A361" s="22">
        <v>44348</v>
      </c>
      <c r="B361" s="23">
        <v>274</v>
      </c>
      <c r="C361" s="23" t="s">
        <v>142</v>
      </c>
      <c r="D361" s="23" t="s">
        <v>144</v>
      </c>
      <c r="E361" s="24">
        <v>117764</v>
      </c>
    </row>
    <row r="362" spans="1:5" x14ac:dyDescent="0.25">
      <c r="A362" s="22">
        <v>44348</v>
      </c>
      <c r="B362" s="23">
        <v>275</v>
      </c>
      <c r="C362" s="23" t="s">
        <v>142</v>
      </c>
      <c r="D362" s="23" t="s">
        <v>143</v>
      </c>
      <c r="E362" s="24">
        <v>69148</v>
      </c>
    </row>
    <row r="363" spans="1:5" x14ac:dyDescent="0.25">
      <c r="A363" s="22">
        <v>44370</v>
      </c>
      <c r="B363" s="23">
        <v>276</v>
      </c>
      <c r="C363" s="23" t="s">
        <v>142</v>
      </c>
      <c r="D363" s="23" t="s">
        <v>145</v>
      </c>
      <c r="E363" s="24">
        <v>32568</v>
      </c>
    </row>
    <row r="364" spans="1:5" x14ac:dyDescent="0.25">
      <c r="A364" s="22">
        <v>44410</v>
      </c>
      <c r="B364" s="23">
        <v>278</v>
      </c>
      <c r="C364" s="23" t="s">
        <v>142</v>
      </c>
      <c r="D364" s="23" t="s">
        <v>146</v>
      </c>
      <c r="E364" s="24">
        <v>120124</v>
      </c>
    </row>
    <row r="365" spans="1:5" x14ac:dyDescent="0.25">
      <c r="A365" s="22">
        <v>44410</v>
      </c>
      <c r="B365" s="23">
        <v>279</v>
      </c>
      <c r="C365" s="23" t="s">
        <v>142</v>
      </c>
      <c r="D365" s="23" t="s">
        <v>145</v>
      </c>
      <c r="E365" s="24">
        <v>23364</v>
      </c>
    </row>
    <row r="366" spans="1:5" x14ac:dyDescent="0.25">
      <c r="A366" s="22">
        <v>44491</v>
      </c>
      <c r="B366" s="23">
        <v>281</v>
      </c>
      <c r="C366" s="23" t="s">
        <v>142</v>
      </c>
      <c r="D366" s="23" t="s">
        <v>147</v>
      </c>
      <c r="E366" s="24">
        <v>83190</v>
      </c>
    </row>
    <row r="367" spans="1:5" x14ac:dyDescent="0.25">
      <c r="A367" s="22">
        <v>44511</v>
      </c>
      <c r="B367" s="23">
        <v>287</v>
      </c>
      <c r="C367" s="23" t="s">
        <v>142</v>
      </c>
      <c r="D367" s="23" t="s">
        <v>148</v>
      </c>
      <c r="E367" s="24">
        <v>49560</v>
      </c>
    </row>
    <row r="368" spans="1:5" x14ac:dyDescent="0.25">
      <c r="A368" s="22">
        <v>44697</v>
      </c>
      <c r="B368" s="23">
        <v>95125</v>
      </c>
      <c r="C368" s="23" t="s">
        <v>185</v>
      </c>
      <c r="D368" s="23" t="s">
        <v>186</v>
      </c>
      <c r="E368" s="24">
        <v>162030.51999999999</v>
      </c>
    </row>
    <row r="369" spans="1:5" x14ac:dyDescent="0.25">
      <c r="A369" s="22">
        <v>44722</v>
      </c>
      <c r="B369" s="23">
        <v>95544</v>
      </c>
      <c r="C369" s="23" t="s">
        <v>185</v>
      </c>
      <c r="D369" s="23" t="s">
        <v>186</v>
      </c>
      <c r="E369" s="24">
        <v>33541.5</v>
      </c>
    </row>
    <row r="370" spans="1:5" x14ac:dyDescent="0.25">
      <c r="A370" s="22">
        <v>44753</v>
      </c>
      <c r="B370" s="23">
        <v>95782</v>
      </c>
      <c r="C370" s="23" t="s">
        <v>185</v>
      </c>
      <c r="D370" s="23" t="s">
        <v>186</v>
      </c>
      <c r="E370" s="24">
        <v>163548.42000000001</v>
      </c>
    </row>
    <row r="371" spans="1:5" x14ac:dyDescent="0.25">
      <c r="A371" s="22">
        <v>44753</v>
      </c>
      <c r="B371" s="23">
        <v>95817</v>
      </c>
      <c r="C371" s="23" t="s">
        <v>185</v>
      </c>
      <c r="D371" s="23" t="s">
        <v>186</v>
      </c>
      <c r="E371" s="24">
        <v>23800.6</v>
      </c>
    </row>
    <row r="372" spans="1:5" x14ac:dyDescent="0.25">
      <c r="A372" s="22">
        <v>44767</v>
      </c>
      <c r="B372" s="23">
        <v>95993</v>
      </c>
      <c r="C372" s="23" t="s">
        <v>185</v>
      </c>
      <c r="D372" s="23" t="s">
        <v>186</v>
      </c>
      <c r="E372" s="24">
        <v>12802.43</v>
      </c>
    </row>
    <row r="373" spans="1:5" x14ac:dyDescent="0.25">
      <c r="A373" s="22">
        <v>44771</v>
      </c>
      <c r="B373" s="23">
        <v>96136</v>
      </c>
      <c r="C373" s="23" t="s">
        <v>185</v>
      </c>
      <c r="D373" s="23" t="s">
        <v>186</v>
      </c>
      <c r="E373" s="24">
        <v>29860.21</v>
      </c>
    </row>
    <row r="374" spans="1:5" x14ac:dyDescent="0.25">
      <c r="A374" s="22">
        <v>44791</v>
      </c>
      <c r="B374" s="23">
        <v>96360</v>
      </c>
      <c r="C374" s="23" t="s">
        <v>185</v>
      </c>
      <c r="D374" s="23" t="s">
        <v>186</v>
      </c>
      <c r="E374" s="24">
        <v>107026</v>
      </c>
    </row>
    <row r="375" spans="1:5" x14ac:dyDescent="0.25">
      <c r="A375" s="22">
        <v>44834</v>
      </c>
      <c r="B375" s="23">
        <v>97128</v>
      </c>
      <c r="C375" s="23" t="s">
        <v>185</v>
      </c>
      <c r="D375" s="23" t="s">
        <v>186</v>
      </c>
      <c r="E375" s="24">
        <v>96000</v>
      </c>
    </row>
    <row r="376" spans="1:5" x14ac:dyDescent="0.25">
      <c r="A376" s="22">
        <v>44784</v>
      </c>
      <c r="B376" s="23">
        <v>53706</v>
      </c>
      <c r="C376" s="23" t="s">
        <v>739</v>
      </c>
      <c r="D376" s="23" t="s">
        <v>186</v>
      </c>
      <c r="E376" s="24">
        <v>113280</v>
      </c>
    </row>
    <row r="377" spans="1:5" x14ac:dyDescent="0.25">
      <c r="A377" s="22">
        <v>43935</v>
      </c>
      <c r="B377" s="23">
        <v>227</v>
      </c>
      <c r="C377" s="23" t="s">
        <v>149</v>
      </c>
      <c r="D377" s="23" t="s">
        <v>150</v>
      </c>
      <c r="E377" s="24">
        <v>185100</v>
      </c>
    </row>
    <row r="378" spans="1:5" x14ac:dyDescent="0.25">
      <c r="A378" s="22">
        <v>44273</v>
      </c>
      <c r="B378" s="23">
        <v>344</v>
      </c>
      <c r="C378" s="23" t="s">
        <v>149</v>
      </c>
      <c r="D378" s="23" t="s">
        <v>150</v>
      </c>
      <c r="E378" s="24">
        <v>128500</v>
      </c>
    </row>
    <row r="379" spans="1:5" x14ac:dyDescent="0.25">
      <c r="A379" s="22">
        <v>44277</v>
      </c>
      <c r="B379" s="23">
        <v>345</v>
      </c>
      <c r="C379" s="23" t="s">
        <v>149</v>
      </c>
      <c r="D379" s="23" t="s">
        <v>150</v>
      </c>
      <c r="E379" s="24">
        <v>125970</v>
      </c>
    </row>
    <row r="380" spans="1:5" x14ac:dyDescent="0.25">
      <c r="A380" s="22">
        <v>44347</v>
      </c>
      <c r="B380" s="23">
        <v>411</v>
      </c>
      <c r="C380" s="23" t="s">
        <v>149</v>
      </c>
      <c r="D380" s="23" t="s">
        <v>151</v>
      </c>
      <c r="E380" s="24">
        <v>5850</v>
      </c>
    </row>
    <row r="381" spans="1:5" x14ac:dyDescent="0.25">
      <c r="A381" s="22">
        <v>44441</v>
      </c>
      <c r="B381" s="23">
        <v>551</v>
      </c>
      <c r="C381" s="23" t="s">
        <v>149</v>
      </c>
      <c r="D381" s="23" t="s">
        <v>151</v>
      </c>
      <c r="E381" s="24">
        <v>54800</v>
      </c>
    </row>
    <row r="382" spans="1:5" x14ac:dyDescent="0.25">
      <c r="A382" s="22">
        <v>44455</v>
      </c>
      <c r="B382" s="23">
        <v>591</v>
      </c>
      <c r="C382" s="23" t="s">
        <v>149</v>
      </c>
      <c r="D382" s="23" t="s">
        <v>152</v>
      </c>
      <c r="E382" s="24">
        <v>54800</v>
      </c>
    </row>
    <row r="383" spans="1:5" x14ac:dyDescent="0.25">
      <c r="A383" s="22">
        <v>44462</v>
      </c>
      <c r="B383" s="23">
        <v>610</v>
      </c>
      <c r="C383" s="23" t="s">
        <v>149</v>
      </c>
      <c r="D383" s="23" t="s">
        <v>153</v>
      </c>
      <c r="E383" s="24">
        <v>68500</v>
      </c>
    </row>
    <row r="384" spans="1:5" x14ac:dyDescent="0.25">
      <c r="A384" s="22">
        <v>44467</v>
      </c>
      <c r="B384" s="23">
        <v>617</v>
      </c>
      <c r="C384" s="23" t="s">
        <v>149</v>
      </c>
      <c r="D384" s="23" t="s">
        <v>154</v>
      </c>
      <c r="E384" s="24">
        <v>95900</v>
      </c>
    </row>
    <row r="385" spans="1:5" x14ac:dyDescent="0.25">
      <c r="A385" s="22">
        <v>44511</v>
      </c>
      <c r="B385" s="23">
        <v>640</v>
      </c>
      <c r="C385" s="23" t="s">
        <v>149</v>
      </c>
      <c r="D385" s="23" t="s">
        <v>155</v>
      </c>
      <c r="E385" s="24">
        <v>86000</v>
      </c>
    </row>
    <row r="386" spans="1:5" x14ac:dyDescent="0.25">
      <c r="A386" s="22">
        <v>44574</v>
      </c>
      <c r="B386" s="23">
        <v>628</v>
      </c>
      <c r="C386" s="23" t="s">
        <v>149</v>
      </c>
      <c r="D386" s="23" t="s">
        <v>155</v>
      </c>
      <c r="E386" s="24">
        <v>95900</v>
      </c>
    </row>
    <row r="387" spans="1:5" x14ac:dyDescent="0.25">
      <c r="A387" s="22">
        <v>44811</v>
      </c>
      <c r="B387" s="23">
        <v>47279</v>
      </c>
      <c r="C387" s="23" t="s">
        <v>793</v>
      </c>
      <c r="D387" s="23" t="s">
        <v>25</v>
      </c>
      <c r="E387" s="24">
        <v>46475</v>
      </c>
    </row>
    <row r="388" spans="1:5" x14ac:dyDescent="0.25">
      <c r="A388" s="22">
        <v>43990</v>
      </c>
      <c r="B388" s="23">
        <v>41</v>
      </c>
      <c r="C388" s="23" t="s">
        <v>156</v>
      </c>
      <c r="D388" s="23" t="s">
        <v>157</v>
      </c>
      <c r="E388" s="24">
        <v>42480</v>
      </c>
    </row>
    <row r="389" spans="1:5" x14ac:dyDescent="0.25">
      <c r="A389" s="22">
        <v>43998</v>
      </c>
      <c r="B389" s="23">
        <v>42</v>
      </c>
      <c r="C389" s="23" t="s">
        <v>156</v>
      </c>
      <c r="D389" s="23" t="s">
        <v>158</v>
      </c>
      <c r="E389" s="24">
        <v>147500</v>
      </c>
    </row>
    <row r="390" spans="1:5" x14ac:dyDescent="0.25">
      <c r="A390" s="22">
        <v>44005</v>
      </c>
      <c r="B390" s="23">
        <v>43</v>
      </c>
      <c r="C390" s="23" t="s">
        <v>156</v>
      </c>
      <c r="D390" s="23" t="s">
        <v>158</v>
      </c>
      <c r="E390" s="24">
        <v>147500</v>
      </c>
    </row>
    <row r="391" spans="1:5" x14ac:dyDescent="0.25">
      <c r="A391" s="22">
        <v>44078</v>
      </c>
      <c r="B391" s="23">
        <v>215</v>
      </c>
      <c r="C391" s="23" t="s">
        <v>187</v>
      </c>
      <c r="D391" s="23" t="s">
        <v>188</v>
      </c>
      <c r="E391" s="24">
        <v>118600</v>
      </c>
    </row>
    <row r="392" spans="1:5" x14ac:dyDescent="0.25">
      <c r="A392" s="22">
        <v>44083</v>
      </c>
      <c r="B392" s="23">
        <v>217</v>
      </c>
      <c r="C392" s="23" t="s">
        <v>187</v>
      </c>
      <c r="D392" s="23" t="s">
        <v>188</v>
      </c>
      <c r="E392" s="24">
        <v>118600</v>
      </c>
    </row>
    <row r="393" spans="1:5" x14ac:dyDescent="0.25">
      <c r="A393" s="22">
        <v>44095</v>
      </c>
      <c r="B393" s="23">
        <v>220</v>
      </c>
      <c r="C393" s="23" t="s">
        <v>187</v>
      </c>
      <c r="D393" s="23" t="s">
        <v>178</v>
      </c>
      <c r="E393" s="24">
        <v>102000</v>
      </c>
    </row>
    <row r="394" spans="1:5" x14ac:dyDescent="0.25">
      <c r="A394" s="22">
        <v>44587</v>
      </c>
      <c r="B394" s="23">
        <v>212</v>
      </c>
      <c r="C394" s="23" t="s">
        <v>187</v>
      </c>
      <c r="D394" s="23" t="s">
        <v>178</v>
      </c>
      <c r="E394" s="24">
        <v>118600</v>
      </c>
    </row>
    <row r="395" spans="1:5" x14ac:dyDescent="0.25">
      <c r="A395" s="22">
        <v>44495</v>
      </c>
      <c r="B395" s="23">
        <v>2119</v>
      </c>
      <c r="C395" s="23" t="s">
        <v>159</v>
      </c>
      <c r="D395" s="23" t="s">
        <v>160</v>
      </c>
      <c r="E395" s="24">
        <v>86000</v>
      </c>
    </row>
    <row r="396" spans="1:5" x14ac:dyDescent="0.25">
      <c r="A396" s="22">
        <v>44529</v>
      </c>
      <c r="B396" s="23">
        <v>2191</v>
      </c>
      <c r="C396" s="23" t="s">
        <v>159</v>
      </c>
      <c r="D396" s="23" t="s">
        <v>161</v>
      </c>
      <c r="E396" s="24">
        <v>64900</v>
      </c>
    </row>
    <row r="397" spans="1:5" x14ac:dyDescent="0.25">
      <c r="A397" s="22">
        <v>44719</v>
      </c>
      <c r="B397" s="23">
        <v>2515</v>
      </c>
      <c r="C397" s="23" t="s">
        <v>159</v>
      </c>
      <c r="D397" s="23" t="s">
        <v>162</v>
      </c>
      <c r="E397" s="24">
        <v>56640</v>
      </c>
    </row>
    <row r="398" spans="1:5" x14ac:dyDescent="0.25">
      <c r="A398" s="22">
        <v>44719</v>
      </c>
      <c r="B398" s="23">
        <v>2531</v>
      </c>
      <c r="C398" s="23" t="s">
        <v>159</v>
      </c>
      <c r="D398" s="23" t="s">
        <v>162</v>
      </c>
      <c r="E398" s="24">
        <v>70800</v>
      </c>
    </row>
    <row r="399" spans="1:5" x14ac:dyDescent="0.25">
      <c r="A399" s="22">
        <v>44736</v>
      </c>
      <c r="B399" s="23">
        <v>2574</v>
      </c>
      <c r="C399" s="23" t="s">
        <v>159</v>
      </c>
      <c r="D399" s="23" t="s">
        <v>163</v>
      </c>
      <c r="E399" s="24">
        <v>54280</v>
      </c>
    </row>
    <row r="400" spans="1:5" x14ac:dyDescent="0.25">
      <c r="A400" s="22">
        <v>44761</v>
      </c>
      <c r="B400" s="23">
        <v>2594</v>
      </c>
      <c r="C400" s="23" t="s">
        <v>159</v>
      </c>
      <c r="D400" s="23" t="s">
        <v>163</v>
      </c>
      <c r="E400" s="24">
        <v>27753.599999999999</v>
      </c>
    </row>
    <row r="401" spans="1:5" x14ac:dyDescent="0.25">
      <c r="A401" s="22">
        <v>44783</v>
      </c>
      <c r="B401" s="23">
        <v>2645</v>
      </c>
      <c r="C401" s="23" t="s">
        <v>159</v>
      </c>
      <c r="D401" s="23" t="s">
        <v>163</v>
      </c>
      <c r="E401" s="24">
        <v>29500</v>
      </c>
    </row>
    <row r="402" spans="1:5" x14ac:dyDescent="0.25">
      <c r="A402" s="22">
        <v>44572</v>
      </c>
      <c r="B402" s="23" t="s">
        <v>189</v>
      </c>
      <c r="C402" s="23" t="s">
        <v>190</v>
      </c>
      <c r="D402" s="23" t="s">
        <v>186</v>
      </c>
      <c r="E402" s="24">
        <v>4956</v>
      </c>
    </row>
    <row r="403" spans="1:5" x14ac:dyDescent="0.25">
      <c r="A403" s="22">
        <v>44630</v>
      </c>
      <c r="B403" s="23" t="s">
        <v>191</v>
      </c>
      <c r="C403" s="23" t="s">
        <v>190</v>
      </c>
      <c r="D403" s="23" t="s">
        <v>186</v>
      </c>
      <c r="E403" s="24">
        <v>6147.8</v>
      </c>
    </row>
    <row r="404" spans="1:5" x14ac:dyDescent="0.25">
      <c r="A404" s="22">
        <v>44441</v>
      </c>
      <c r="B404" s="23">
        <v>2202</v>
      </c>
      <c r="C404" s="23" t="s">
        <v>181</v>
      </c>
      <c r="D404" s="23" t="s">
        <v>24</v>
      </c>
      <c r="E404" s="24">
        <v>88147.8</v>
      </c>
    </row>
    <row r="405" spans="1:5" x14ac:dyDescent="0.25">
      <c r="A405" s="22">
        <v>44456</v>
      </c>
      <c r="B405" s="23">
        <v>2208</v>
      </c>
      <c r="C405" s="23" t="s">
        <v>181</v>
      </c>
      <c r="D405" s="23" t="s">
        <v>182</v>
      </c>
      <c r="E405" s="24">
        <v>82100</v>
      </c>
    </row>
    <row r="406" spans="1:5" x14ac:dyDescent="0.25">
      <c r="A406" s="22">
        <v>44467</v>
      </c>
      <c r="B406" s="23">
        <v>2219</v>
      </c>
      <c r="C406" s="23" t="s">
        <v>181</v>
      </c>
      <c r="D406" s="23" t="s">
        <v>183</v>
      </c>
      <c r="E406" s="24">
        <v>123540</v>
      </c>
    </row>
    <row r="407" spans="1:5" x14ac:dyDescent="0.25">
      <c r="A407" s="22">
        <v>44512</v>
      </c>
      <c r="B407" s="23">
        <v>2246</v>
      </c>
      <c r="C407" s="23" t="s">
        <v>181</v>
      </c>
      <c r="D407" s="23" t="s">
        <v>182</v>
      </c>
      <c r="E407" s="24">
        <v>111986.4</v>
      </c>
    </row>
    <row r="408" spans="1:5" x14ac:dyDescent="0.25">
      <c r="A408" s="22">
        <v>44529</v>
      </c>
      <c r="B408" s="23">
        <v>2255</v>
      </c>
      <c r="C408" s="23" t="s">
        <v>181</v>
      </c>
      <c r="D408" s="23" t="s">
        <v>184</v>
      </c>
      <c r="E408" s="24">
        <v>120819</v>
      </c>
    </row>
    <row r="409" spans="1:5" x14ac:dyDescent="0.25">
      <c r="A409" s="22">
        <v>44550</v>
      </c>
      <c r="B409" s="23">
        <v>2270</v>
      </c>
      <c r="C409" s="23" t="s">
        <v>181</v>
      </c>
      <c r="D409" s="23" t="s">
        <v>184</v>
      </c>
      <c r="E409" s="24">
        <v>122827.8</v>
      </c>
    </row>
    <row r="410" spans="1:5" x14ac:dyDescent="0.25">
      <c r="A410" s="22">
        <v>44550</v>
      </c>
      <c r="B410" s="23">
        <v>2273</v>
      </c>
      <c r="C410" s="23" t="s">
        <v>181</v>
      </c>
      <c r="D410" s="23" t="s">
        <v>24</v>
      </c>
      <c r="E410" s="24">
        <v>127190</v>
      </c>
    </row>
    <row r="411" spans="1:5" x14ac:dyDescent="0.25">
      <c r="A411" s="22">
        <v>44557</v>
      </c>
      <c r="B411" s="23">
        <v>2279</v>
      </c>
      <c r="C411" s="23" t="s">
        <v>181</v>
      </c>
      <c r="D411" s="23" t="s">
        <v>24</v>
      </c>
      <c r="E411" s="24">
        <v>123567</v>
      </c>
    </row>
    <row r="412" spans="1:5" x14ac:dyDescent="0.25">
      <c r="A412" s="22">
        <v>44565</v>
      </c>
      <c r="B412" s="23">
        <v>2278</v>
      </c>
      <c r="C412" s="23" t="s">
        <v>181</v>
      </c>
      <c r="D412" s="23" t="s">
        <v>24</v>
      </c>
      <c r="E412" s="24">
        <v>122827.8</v>
      </c>
    </row>
    <row r="413" spans="1:5" x14ac:dyDescent="0.25">
      <c r="A413" s="22">
        <v>44574</v>
      </c>
      <c r="B413" s="23">
        <v>2242</v>
      </c>
      <c r="C413" s="23" t="s">
        <v>181</v>
      </c>
      <c r="D413" s="23" t="s">
        <v>170</v>
      </c>
      <c r="E413" s="24">
        <v>145575</v>
      </c>
    </row>
    <row r="414" spans="1:5" x14ac:dyDescent="0.25">
      <c r="A414" s="22">
        <v>44781</v>
      </c>
      <c r="B414" s="23">
        <v>2307</v>
      </c>
      <c r="C414" s="23" t="s">
        <v>181</v>
      </c>
      <c r="D414" s="23" t="s">
        <v>170</v>
      </c>
      <c r="E414" s="24">
        <v>121070.39999999999</v>
      </c>
    </row>
    <row r="415" spans="1:5" x14ac:dyDescent="0.25">
      <c r="A415" s="22">
        <v>43678</v>
      </c>
      <c r="B415" s="23">
        <v>20689358</v>
      </c>
      <c r="C415" s="23" t="s">
        <v>164</v>
      </c>
      <c r="D415" s="23" t="s">
        <v>166</v>
      </c>
      <c r="E415" s="24">
        <v>4800</v>
      </c>
    </row>
    <row r="416" spans="1:5" x14ac:dyDescent="0.25">
      <c r="A416" s="22">
        <v>43682</v>
      </c>
      <c r="B416" s="23">
        <v>20690790</v>
      </c>
      <c r="C416" s="23" t="s">
        <v>164</v>
      </c>
      <c r="D416" s="23" t="s">
        <v>167</v>
      </c>
      <c r="E416" s="24">
        <v>5333.32</v>
      </c>
    </row>
    <row r="417" spans="1:5" x14ac:dyDescent="0.25">
      <c r="A417" s="22">
        <v>43682</v>
      </c>
      <c r="B417" s="23">
        <v>20690867</v>
      </c>
      <c r="C417" s="23" t="s">
        <v>164</v>
      </c>
      <c r="D417" s="23" t="s">
        <v>168</v>
      </c>
      <c r="E417" s="24">
        <v>48000</v>
      </c>
    </row>
    <row r="418" spans="1:5" x14ac:dyDescent="0.25">
      <c r="A418" s="22">
        <v>43685</v>
      </c>
      <c r="B418" s="23">
        <v>20692844</v>
      </c>
      <c r="C418" s="23" t="s">
        <v>164</v>
      </c>
      <c r="D418" s="23" t="s">
        <v>169</v>
      </c>
      <c r="E418" s="24">
        <v>1391.12</v>
      </c>
    </row>
    <row r="419" spans="1:5" x14ac:dyDescent="0.25">
      <c r="A419" s="22">
        <v>43685</v>
      </c>
      <c r="B419" s="23">
        <v>20692898</v>
      </c>
      <c r="C419" s="23" t="s">
        <v>164</v>
      </c>
      <c r="D419" s="23" t="s">
        <v>165</v>
      </c>
      <c r="E419" s="24">
        <v>45000</v>
      </c>
    </row>
    <row r="420" spans="1:5" x14ac:dyDescent="0.25">
      <c r="A420" s="22">
        <v>43689</v>
      </c>
      <c r="B420" s="23">
        <v>20697443</v>
      </c>
      <c r="C420" s="23" t="s">
        <v>164</v>
      </c>
      <c r="D420" s="23" t="s">
        <v>170</v>
      </c>
      <c r="E420" s="24">
        <v>4487.1400000000003</v>
      </c>
    </row>
    <row r="421" spans="1:5" x14ac:dyDescent="0.25">
      <c r="A421" s="22">
        <v>43690</v>
      </c>
      <c r="B421" s="23">
        <v>20697445</v>
      </c>
      <c r="C421" s="23" t="s">
        <v>164</v>
      </c>
      <c r="D421" s="23" t="s">
        <v>171</v>
      </c>
      <c r="E421" s="24">
        <v>47560.62</v>
      </c>
    </row>
    <row r="422" spans="1:5" x14ac:dyDescent="0.25">
      <c r="A422" s="22">
        <v>43704</v>
      </c>
      <c r="B422" s="23">
        <v>20704066</v>
      </c>
      <c r="C422" s="23" t="s">
        <v>164</v>
      </c>
      <c r="D422" s="23" t="s">
        <v>171</v>
      </c>
      <c r="E422" s="24">
        <v>2945.28</v>
      </c>
    </row>
    <row r="423" spans="1:5" x14ac:dyDescent="0.25">
      <c r="A423" s="22">
        <v>44802</v>
      </c>
      <c r="B423" s="23">
        <v>9</v>
      </c>
      <c r="C423" s="23" t="s">
        <v>740</v>
      </c>
      <c r="D423" s="23" t="s">
        <v>24</v>
      </c>
      <c r="E423" s="24">
        <v>1500</v>
      </c>
    </row>
    <row r="424" spans="1:5" x14ac:dyDescent="0.25">
      <c r="A424" s="22">
        <v>44802</v>
      </c>
      <c r="B424" s="23">
        <v>10</v>
      </c>
      <c r="C424" s="23" t="s">
        <v>740</v>
      </c>
      <c r="D424" s="23" t="s">
        <v>24</v>
      </c>
      <c r="E424" s="24">
        <v>16275</v>
      </c>
    </row>
    <row r="425" spans="1:5" x14ac:dyDescent="0.25">
      <c r="A425" s="22">
        <v>44803</v>
      </c>
      <c r="B425" s="23">
        <v>8</v>
      </c>
      <c r="C425" s="23" t="s">
        <v>740</v>
      </c>
      <c r="D425" s="23" t="s">
        <v>741</v>
      </c>
      <c r="E425" s="24">
        <v>80577.149999999994</v>
      </c>
    </row>
    <row r="426" spans="1:5" x14ac:dyDescent="0.25">
      <c r="A426" s="22">
        <v>44811</v>
      </c>
      <c r="B426" s="23">
        <v>11</v>
      </c>
      <c r="C426" s="23" t="s">
        <v>740</v>
      </c>
      <c r="D426" s="23" t="s">
        <v>741</v>
      </c>
      <c r="E426" s="24">
        <v>79399.25</v>
      </c>
    </row>
    <row r="427" spans="1:5" x14ac:dyDescent="0.25">
      <c r="A427" s="22">
        <v>44811</v>
      </c>
      <c r="B427" s="23">
        <v>12</v>
      </c>
      <c r="C427" s="23" t="s">
        <v>740</v>
      </c>
      <c r="D427" s="23" t="s">
        <v>783</v>
      </c>
      <c r="E427" s="24">
        <v>32125.5</v>
      </c>
    </row>
    <row r="428" spans="1:5" x14ac:dyDescent="0.25">
      <c r="A428" s="22">
        <v>44811</v>
      </c>
      <c r="B428" s="23">
        <v>13</v>
      </c>
      <c r="C428" s="23" t="s">
        <v>740</v>
      </c>
      <c r="D428" s="23" t="s">
        <v>782</v>
      </c>
      <c r="E428" s="24">
        <v>10620</v>
      </c>
    </row>
    <row r="429" spans="1:5" x14ac:dyDescent="0.25">
      <c r="A429" s="22">
        <v>44811</v>
      </c>
      <c r="B429" s="23">
        <v>14</v>
      </c>
      <c r="C429" s="23" t="s">
        <v>740</v>
      </c>
      <c r="D429" s="23" t="s">
        <v>751</v>
      </c>
      <c r="E429" s="24">
        <v>42775</v>
      </c>
    </row>
    <row r="430" spans="1:5" x14ac:dyDescent="0.25">
      <c r="A430" s="22">
        <v>44811</v>
      </c>
      <c r="B430" s="23">
        <v>15</v>
      </c>
      <c r="C430" s="23" t="s">
        <v>740</v>
      </c>
      <c r="D430" s="23" t="s">
        <v>785</v>
      </c>
      <c r="E430" s="24">
        <v>42400</v>
      </c>
    </row>
    <row r="431" spans="1:5" x14ac:dyDescent="0.25">
      <c r="A431" s="22">
        <v>44811</v>
      </c>
      <c r="B431" s="23">
        <v>16</v>
      </c>
      <c r="C431" s="23" t="s">
        <v>740</v>
      </c>
      <c r="D431" s="23" t="s">
        <v>698</v>
      </c>
      <c r="E431" s="24">
        <v>5100</v>
      </c>
    </row>
    <row r="432" spans="1:5" x14ac:dyDescent="0.25">
      <c r="A432" s="22">
        <v>44811</v>
      </c>
      <c r="B432" s="23">
        <v>17</v>
      </c>
      <c r="C432" s="23" t="s">
        <v>740</v>
      </c>
      <c r="D432" s="23" t="s">
        <v>784</v>
      </c>
      <c r="E432" s="24">
        <v>37500</v>
      </c>
    </row>
    <row r="433" spans="1:5" x14ac:dyDescent="0.25">
      <c r="A433" s="22">
        <v>44816</v>
      </c>
      <c r="B433" s="23">
        <v>22</v>
      </c>
      <c r="C433" s="23" t="s">
        <v>740</v>
      </c>
      <c r="D433" s="23" t="s">
        <v>24</v>
      </c>
      <c r="E433" s="24">
        <v>28896</v>
      </c>
    </row>
    <row r="434" spans="1:5" x14ac:dyDescent="0.25">
      <c r="A434" s="22">
        <v>44833</v>
      </c>
      <c r="B434" s="23">
        <v>18</v>
      </c>
      <c r="C434" s="23" t="s">
        <v>740</v>
      </c>
      <c r="D434" s="23" t="s">
        <v>786</v>
      </c>
      <c r="E434" s="24">
        <v>48238.400000000001</v>
      </c>
    </row>
    <row r="435" spans="1:5" x14ac:dyDescent="0.25">
      <c r="A435" s="22">
        <v>44833</v>
      </c>
      <c r="B435" s="23">
        <v>19</v>
      </c>
      <c r="C435" s="23" t="s">
        <v>740</v>
      </c>
      <c r="D435" s="23" t="s">
        <v>787</v>
      </c>
      <c r="E435" s="24">
        <v>3799.6</v>
      </c>
    </row>
    <row r="436" spans="1:5" x14ac:dyDescent="0.25">
      <c r="A436" s="22">
        <v>44833</v>
      </c>
      <c r="B436" s="23">
        <v>23</v>
      </c>
      <c r="C436" s="23" t="s">
        <v>740</v>
      </c>
      <c r="D436" s="23" t="s">
        <v>24</v>
      </c>
      <c r="E436" s="24">
        <v>60000</v>
      </c>
    </row>
    <row r="437" spans="1:5" x14ac:dyDescent="0.25">
      <c r="A437" s="22">
        <v>44833</v>
      </c>
      <c r="B437" s="23">
        <v>25</v>
      </c>
      <c r="C437" s="23" t="s">
        <v>740</v>
      </c>
      <c r="D437" s="23" t="s">
        <v>24</v>
      </c>
      <c r="E437" s="24">
        <v>81000</v>
      </c>
    </row>
    <row r="438" spans="1:5" x14ac:dyDescent="0.25">
      <c r="A438" s="22">
        <v>44833</v>
      </c>
      <c r="B438" s="23">
        <v>34</v>
      </c>
      <c r="C438" s="23" t="s">
        <v>740</v>
      </c>
      <c r="D438" s="23" t="s">
        <v>24</v>
      </c>
      <c r="E438" s="24">
        <v>140125</v>
      </c>
    </row>
    <row r="439" spans="1:5" x14ac:dyDescent="0.25">
      <c r="A439" s="22">
        <v>44833</v>
      </c>
      <c r="B439" s="23">
        <v>34</v>
      </c>
      <c r="C439" s="23" t="s">
        <v>740</v>
      </c>
      <c r="D439" s="23" t="s">
        <v>24</v>
      </c>
      <c r="E439" s="24">
        <v>55000</v>
      </c>
    </row>
    <row r="440" spans="1:5" x14ac:dyDescent="0.25">
      <c r="A440" s="22">
        <v>44833</v>
      </c>
      <c r="B440" s="23">
        <v>33</v>
      </c>
      <c r="C440" s="23" t="s">
        <v>740</v>
      </c>
      <c r="D440" s="23" t="s">
        <v>24</v>
      </c>
      <c r="E440" s="24">
        <v>15267</v>
      </c>
    </row>
    <row r="441" spans="1:5" x14ac:dyDescent="0.25">
      <c r="A441" s="22">
        <v>44833</v>
      </c>
      <c r="B441" s="23">
        <v>26</v>
      </c>
      <c r="C441" s="23" t="s">
        <v>740</v>
      </c>
      <c r="D441" s="23" t="s">
        <v>787</v>
      </c>
      <c r="E441" s="24">
        <v>41609.75</v>
      </c>
    </row>
    <row r="442" spans="1:5" x14ac:dyDescent="0.25">
      <c r="A442" s="22">
        <v>44833</v>
      </c>
      <c r="B442" s="23">
        <v>26</v>
      </c>
      <c r="C442" s="23" t="s">
        <v>740</v>
      </c>
      <c r="D442" s="23" t="s">
        <v>788</v>
      </c>
      <c r="E442" s="24">
        <v>6395.6</v>
      </c>
    </row>
    <row r="443" spans="1:5" x14ac:dyDescent="0.25">
      <c r="A443" s="22">
        <v>44834</v>
      </c>
      <c r="B443" s="23">
        <v>32</v>
      </c>
      <c r="C443" s="23" t="s">
        <v>740</v>
      </c>
      <c r="D443" s="23" t="s">
        <v>792</v>
      </c>
      <c r="E443" s="24">
        <v>30680</v>
      </c>
    </row>
    <row r="444" spans="1:5" x14ac:dyDescent="0.25">
      <c r="A444" s="22">
        <v>44834</v>
      </c>
      <c r="B444" s="23">
        <v>37</v>
      </c>
      <c r="C444" s="23" t="s">
        <v>740</v>
      </c>
      <c r="D444" s="23" t="s">
        <v>617</v>
      </c>
      <c r="E444" s="24">
        <v>123600</v>
      </c>
    </row>
    <row r="445" spans="1:5" x14ac:dyDescent="0.25">
      <c r="A445" s="22">
        <v>44834</v>
      </c>
      <c r="B445" s="23">
        <v>41</v>
      </c>
      <c r="C445" s="23" t="s">
        <v>740</v>
      </c>
      <c r="D445" s="23" t="s">
        <v>24</v>
      </c>
      <c r="E445" s="24">
        <v>91115</v>
      </c>
    </row>
    <row r="446" spans="1:5" x14ac:dyDescent="0.25">
      <c r="A446" s="22">
        <v>44834</v>
      </c>
      <c r="B446" s="23">
        <v>42</v>
      </c>
      <c r="C446" s="23" t="s">
        <v>740</v>
      </c>
      <c r="D446" s="23" t="s">
        <v>791</v>
      </c>
      <c r="E446" s="24">
        <v>87000</v>
      </c>
    </row>
    <row r="447" spans="1:5" x14ac:dyDescent="0.25">
      <c r="A447" s="22">
        <v>44834</v>
      </c>
      <c r="B447" s="23">
        <v>44</v>
      </c>
      <c r="C447" s="23" t="s">
        <v>740</v>
      </c>
      <c r="D447" s="23" t="s">
        <v>790</v>
      </c>
      <c r="E447" s="24">
        <v>1357.95</v>
      </c>
    </row>
    <row r="448" spans="1:5" x14ac:dyDescent="0.25">
      <c r="A448" s="22">
        <v>44834</v>
      </c>
      <c r="B448" s="23">
        <v>45</v>
      </c>
      <c r="C448" s="23" t="s">
        <v>740</v>
      </c>
      <c r="D448" s="23" t="s">
        <v>24</v>
      </c>
      <c r="E448" s="24">
        <v>2162.6</v>
      </c>
    </row>
    <row r="449" spans="1:5" x14ac:dyDescent="0.25">
      <c r="A449" s="22">
        <v>44834</v>
      </c>
      <c r="B449" s="23">
        <v>35</v>
      </c>
      <c r="C449" s="23" t="s">
        <v>740</v>
      </c>
      <c r="D449" s="23" t="s">
        <v>789</v>
      </c>
      <c r="E449" s="24">
        <v>129500</v>
      </c>
    </row>
    <row r="450" spans="1:5" x14ac:dyDescent="0.25">
      <c r="A450" s="22">
        <v>44543</v>
      </c>
      <c r="B450" s="23">
        <v>1969</v>
      </c>
      <c r="C450" s="23" t="s">
        <v>211</v>
      </c>
      <c r="D450" s="23" t="s">
        <v>212</v>
      </c>
      <c r="E450" s="24">
        <v>113245.12</v>
      </c>
    </row>
    <row r="451" spans="1:5" x14ac:dyDescent="0.25">
      <c r="A451" s="22">
        <v>44753</v>
      </c>
      <c r="B451" s="23">
        <v>152</v>
      </c>
      <c r="C451" s="23" t="s">
        <v>213</v>
      </c>
      <c r="D451" s="23" t="s">
        <v>214</v>
      </c>
      <c r="E451" s="24">
        <v>191160</v>
      </c>
    </row>
    <row r="452" spans="1:5" x14ac:dyDescent="0.25">
      <c r="A452" s="22">
        <v>44389</v>
      </c>
      <c r="B452" s="23">
        <v>277</v>
      </c>
      <c r="C452" s="23" t="s">
        <v>192</v>
      </c>
      <c r="D452" s="23" t="s">
        <v>193</v>
      </c>
      <c r="E452" s="24">
        <v>56400</v>
      </c>
    </row>
    <row r="453" spans="1:5" x14ac:dyDescent="0.25">
      <c r="A453" s="22">
        <v>44389</v>
      </c>
      <c r="B453" s="23">
        <v>280</v>
      </c>
      <c r="C453" s="23" t="s">
        <v>192</v>
      </c>
      <c r="D453" s="23" t="s">
        <v>193</v>
      </c>
      <c r="E453" s="24">
        <v>27200</v>
      </c>
    </row>
    <row r="454" spans="1:5" x14ac:dyDescent="0.25">
      <c r="A454" s="22">
        <v>44396</v>
      </c>
      <c r="B454" s="23">
        <v>283</v>
      </c>
      <c r="C454" s="23" t="s">
        <v>192</v>
      </c>
      <c r="D454" s="23" t="s">
        <v>194</v>
      </c>
      <c r="E454" s="24">
        <v>74055</v>
      </c>
    </row>
    <row r="455" spans="1:5" x14ac:dyDescent="0.25">
      <c r="A455" s="22">
        <v>44396</v>
      </c>
      <c r="B455" s="23">
        <v>284</v>
      </c>
      <c r="C455" s="23" t="s">
        <v>192</v>
      </c>
      <c r="D455" s="23" t="s">
        <v>196</v>
      </c>
      <c r="E455" s="24">
        <v>56400</v>
      </c>
    </row>
    <row r="456" spans="1:5" x14ac:dyDescent="0.25">
      <c r="A456" s="22">
        <v>44396</v>
      </c>
      <c r="B456" s="23">
        <v>285</v>
      </c>
      <c r="C456" s="23" t="s">
        <v>192</v>
      </c>
      <c r="D456" s="23" t="s">
        <v>195</v>
      </c>
      <c r="E456" s="24">
        <v>37672</v>
      </c>
    </row>
    <row r="457" spans="1:5" x14ac:dyDescent="0.25">
      <c r="A457" s="22">
        <v>44410</v>
      </c>
      <c r="B457" s="23">
        <v>287</v>
      </c>
      <c r="C457" s="23" t="s">
        <v>192</v>
      </c>
      <c r="D457" s="23" t="s">
        <v>196</v>
      </c>
      <c r="E457" s="24">
        <v>47000</v>
      </c>
    </row>
    <row r="458" spans="1:5" x14ac:dyDescent="0.25">
      <c r="A458" s="22">
        <v>44432</v>
      </c>
      <c r="B458" s="23">
        <v>292</v>
      </c>
      <c r="C458" s="23" t="s">
        <v>192</v>
      </c>
      <c r="D458" s="23" t="s">
        <v>197</v>
      </c>
      <c r="E458" s="24">
        <v>118590</v>
      </c>
    </row>
    <row r="459" spans="1:5" x14ac:dyDescent="0.25">
      <c r="A459" s="22">
        <v>44455</v>
      </c>
      <c r="B459" s="23">
        <v>300</v>
      </c>
      <c r="C459" s="23" t="s">
        <v>192</v>
      </c>
      <c r="D459" s="23" t="s">
        <v>197</v>
      </c>
      <c r="E459" s="24">
        <v>113050</v>
      </c>
    </row>
    <row r="460" spans="1:5" x14ac:dyDescent="0.25">
      <c r="A460" s="22">
        <v>44488</v>
      </c>
      <c r="B460" s="23">
        <v>302</v>
      </c>
      <c r="C460" s="23" t="s">
        <v>192</v>
      </c>
      <c r="D460" s="23" t="s">
        <v>198</v>
      </c>
      <c r="E460" s="24">
        <v>70525</v>
      </c>
    </row>
    <row r="461" spans="1:5" x14ac:dyDescent="0.25">
      <c r="A461" s="22">
        <v>44491</v>
      </c>
      <c r="B461" s="23">
        <v>305</v>
      </c>
      <c r="C461" s="23" t="s">
        <v>192</v>
      </c>
      <c r="D461" s="23" t="s">
        <v>199</v>
      </c>
      <c r="E461" s="24">
        <v>900</v>
      </c>
    </row>
    <row r="462" spans="1:5" x14ac:dyDescent="0.25">
      <c r="A462" s="22">
        <v>44529</v>
      </c>
      <c r="B462" s="23">
        <v>311</v>
      </c>
      <c r="C462" s="23" t="s">
        <v>192</v>
      </c>
      <c r="D462" s="23" t="s">
        <v>199</v>
      </c>
      <c r="E462" s="24">
        <v>33806.400000000001</v>
      </c>
    </row>
    <row r="463" spans="1:5" x14ac:dyDescent="0.25">
      <c r="A463" s="22">
        <v>44538</v>
      </c>
      <c r="B463" s="23">
        <v>310</v>
      </c>
      <c r="C463" s="23" t="s">
        <v>192</v>
      </c>
      <c r="D463" s="23" t="s">
        <v>199</v>
      </c>
      <c r="E463" s="24">
        <v>40000</v>
      </c>
    </row>
    <row r="464" spans="1:5" x14ac:dyDescent="0.25">
      <c r="A464" s="22">
        <v>44550</v>
      </c>
      <c r="B464" s="23">
        <v>316</v>
      </c>
      <c r="C464" s="23" t="s">
        <v>192</v>
      </c>
      <c r="D464" s="23" t="s">
        <v>25</v>
      </c>
      <c r="E464" s="24">
        <v>41420</v>
      </c>
    </row>
    <row r="465" spans="1:5" x14ac:dyDescent="0.25">
      <c r="A465" s="22">
        <v>44663</v>
      </c>
      <c r="B465" s="23">
        <v>334</v>
      </c>
      <c r="C465" s="23" t="s">
        <v>192</v>
      </c>
      <c r="D465" s="23" t="s">
        <v>25</v>
      </c>
      <c r="E465" s="24">
        <v>21950</v>
      </c>
    </row>
    <row r="466" spans="1:5" x14ac:dyDescent="0.25">
      <c r="A466" s="22">
        <v>44671</v>
      </c>
      <c r="B466" s="23">
        <v>336</v>
      </c>
      <c r="C466" s="23" t="s">
        <v>192</v>
      </c>
      <c r="D466" s="23" t="s">
        <v>25</v>
      </c>
      <c r="E466" s="24">
        <v>30882.400000000001</v>
      </c>
    </row>
    <row r="467" spans="1:5" x14ac:dyDescent="0.25">
      <c r="A467" s="22">
        <v>44719</v>
      </c>
      <c r="B467" s="23">
        <v>333</v>
      </c>
      <c r="C467" s="23" t="s">
        <v>192</v>
      </c>
      <c r="D467" s="23" t="s">
        <v>25</v>
      </c>
      <c r="E467" s="24">
        <v>25000</v>
      </c>
    </row>
    <row r="468" spans="1:5" x14ac:dyDescent="0.25">
      <c r="A468" s="22">
        <v>44719</v>
      </c>
      <c r="B468" s="23">
        <v>340</v>
      </c>
      <c r="C468" s="23" t="s">
        <v>192</v>
      </c>
      <c r="D468" s="23" t="s">
        <v>25</v>
      </c>
      <c r="E468" s="24">
        <v>8350</v>
      </c>
    </row>
    <row r="469" spans="1:5" x14ac:dyDescent="0.25">
      <c r="A469" s="22">
        <v>44734</v>
      </c>
      <c r="B469" s="23">
        <v>347</v>
      </c>
      <c r="C469" s="23" t="s">
        <v>192</v>
      </c>
      <c r="D469" s="23" t="s">
        <v>25</v>
      </c>
      <c r="E469" s="24">
        <v>22321.4</v>
      </c>
    </row>
    <row r="470" spans="1:5" x14ac:dyDescent="0.25">
      <c r="A470" s="22">
        <v>44753</v>
      </c>
      <c r="B470" s="23">
        <v>341</v>
      </c>
      <c r="C470" s="23" t="s">
        <v>192</v>
      </c>
      <c r="D470" s="23" t="s">
        <v>25</v>
      </c>
      <c r="E470" s="24">
        <v>31200</v>
      </c>
    </row>
    <row r="471" spans="1:5" x14ac:dyDescent="0.25">
      <c r="A471" s="22">
        <v>44753</v>
      </c>
      <c r="B471" s="23">
        <v>346</v>
      </c>
      <c r="C471" s="23" t="s">
        <v>192</v>
      </c>
      <c r="D471" s="23" t="s">
        <v>25</v>
      </c>
      <c r="E471" s="24">
        <v>44975</v>
      </c>
    </row>
    <row r="472" spans="1:5" x14ac:dyDescent="0.25">
      <c r="A472" s="22">
        <v>44761</v>
      </c>
      <c r="B472" s="23">
        <v>353</v>
      </c>
      <c r="C472" s="23" t="s">
        <v>192</v>
      </c>
      <c r="D472" s="23" t="s">
        <v>122</v>
      </c>
      <c r="E472" s="24">
        <v>44975</v>
      </c>
    </row>
    <row r="473" spans="1:5" x14ac:dyDescent="0.25">
      <c r="A473" s="22">
        <v>44783</v>
      </c>
      <c r="B473" s="23">
        <v>355</v>
      </c>
      <c r="C473" s="23" t="s">
        <v>192</v>
      </c>
      <c r="D473" s="23" t="s">
        <v>122</v>
      </c>
      <c r="E473" s="24">
        <v>58600</v>
      </c>
    </row>
    <row r="474" spans="1:5" x14ac:dyDescent="0.25">
      <c r="A474" s="22">
        <v>44784</v>
      </c>
      <c r="B474" s="23">
        <v>356</v>
      </c>
      <c r="C474" s="23" t="s">
        <v>192</v>
      </c>
      <c r="D474" s="23" t="s">
        <v>122</v>
      </c>
      <c r="E474" s="24">
        <v>49600</v>
      </c>
    </row>
    <row r="475" spans="1:5" x14ac:dyDescent="0.25">
      <c r="A475" s="22">
        <v>44811</v>
      </c>
      <c r="B475" s="23">
        <v>360</v>
      </c>
      <c r="C475" s="23" t="s">
        <v>192</v>
      </c>
      <c r="D475" s="23" t="s">
        <v>794</v>
      </c>
      <c r="E475" s="24">
        <v>47125</v>
      </c>
    </row>
    <row r="476" spans="1:5" x14ac:dyDescent="0.25">
      <c r="A476" s="22">
        <v>44819</v>
      </c>
      <c r="B476" s="23">
        <v>363</v>
      </c>
      <c r="C476" s="23" t="s">
        <v>192</v>
      </c>
      <c r="D476" s="23" t="s">
        <v>795</v>
      </c>
      <c r="E476" s="24">
        <v>11180</v>
      </c>
    </row>
    <row r="477" spans="1:5" x14ac:dyDescent="0.25">
      <c r="A477" s="22">
        <v>44834</v>
      </c>
      <c r="B477" s="23">
        <v>367</v>
      </c>
      <c r="C477" s="23" t="s">
        <v>192</v>
      </c>
      <c r="D477" s="23" t="s">
        <v>796</v>
      </c>
      <c r="E477" s="24">
        <v>13500</v>
      </c>
    </row>
    <row r="478" spans="1:5" x14ac:dyDescent="0.25">
      <c r="A478" s="22">
        <v>44722</v>
      </c>
      <c r="B478" s="23">
        <v>900</v>
      </c>
      <c r="C478" s="23" t="s">
        <v>210</v>
      </c>
      <c r="D478" s="23" t="s">
        <v>186</v>
      </c>
      <c r="E478" s="24">
        <v>55336.1</v>
      </c>
    </row>
    <row r="479" spans="1:5" x14ac:dyDescent="0.25">
      <c r="A479" s="22">
        <v>44358</v>
      </c>
      <c r="B479" s="23">
        <v>162</v>
      </c>
      <c r="C479" s="23" t="s">
        <v>200</v>
      </c>
      <c r="D479" s="23" t="s">
        <v>201</v>
      </c>
      <c r="E479" s="24">
        <v>112100</v>
      </c>
    </row>
    <row r="480" spans="1:5" x14ac:dyDescent="0.25">
      <c r="A480" s="22">
        <v>44368</v>
      </c>
      <c r="B480" s="23">
        <v>163</v>
      </c>
      <c r="C480" s="23" t="s">
        <v>200</v>
      </c>
      <c r="D480" s="23" t="s">
        <v>201</v>
      </c>
      <c r="E480" s="24">
        <v>101598</v>
      </c>
    </row>
    <row r="481" spans="1:5" x14ac:dyDescent="0.25">
      <c r="A481" s="22">
        <v>44398</v>
      </c>
      <c r="B481" s="23">
        <v>206</v>
      </c>
      <c r="C481" s="23" t="s">
        <v>200</v>
      </c>
      <c r="D481" s="23" t="s">
        <v>203</v>
      </c>
      <c r="E481" s="24">
        <v>85285.2</v>
      </c>
    </row>
    <row r="482" spans="1:5" x14ac:dyDescent="0.25">
      <c r="A482" s="22">
        <v>44398</v>
      </c>
      <c r="B482" s="23">
        <v>210</v>
      </c>
      <c r="C482" s="23" t="s">
        <v>200</v>
      </c>
      <c r="D482" s="23" t="s">
        <v>202</v>
      </c>
      <c r="E482" s="24">
        <v>28800</v>
      </c>
    </row>
    <row r="483" spans="1:5" x14ac:dyDescent="0.25">
      <c r="A483" s="22">
        <v>44410</v>
      </c>
      <c r="B483" s="23">
        <v>220</v>
      </c>
      <c r="C483" s="23" t="s">
        <v>200</v>
      </c>
      <c r="D483" s="23" t="s">
        <v>203</v>
      </c>
      <c r="E483" s="24">
        <v>103781</v>
      </c>
    </row>
    <row r="484" spans="1:5" x14ac:dyDescent="0.25">
      <c r="A484" s="22">
        <v>44420</v>
      </c>
      <c r="B484" s="23">
        <v>236</v>
      </c>
      <c r="C484" s="23" t="s">
        <v>200</v>
      </c>
      <c r="D484" s="23" t="s">
        <v>203</v>
      </c>
      <c r="E484" s="24">
        <v>59500</v>
      </c>
    </row>
    <row r="485" spans="1:5" x14ac:dyDescent="0.25">
      <c r="A485" s="22">
        <v>44420</v>
      </c>
      <c r="B485" s="23">
        <v>238</v>
      </c>
      <c r="C485" s="23" t="s">
        <v>200</v>
      </c>
      <c r="D485" s="23" t="s">
        <v>204</v>
      </c>
      <c r="E485" s="24">
        <v>8732</v>
      </c>
    </row>
    <row r="486" spans="1:5" x14ac:dyDescent="0.25">
      <c r="A486" s="22">
        <v>44421</v>
      </c>
      <c r="B486" s="23">
        <v>234</v>
      </c>
      <c r="C486" s="23" t="s">
        <v>200</v>
      </c>
      <c r="D486" s="23" t="s">
        <v>101</v>
      </c>
      <c r="E486" s="24">
        <v>21000</v>
      </c>
    </row>
    <row r="487" spans="1:5" x14ac:dyDescent="0.25">
      <c r="A487" s="22">
        <v>44425</v>
      </c>
      <c r="B487" s="23">
        <v>248</v>
      </c>
      <c r="C487" s="23" t="s">
        <v>200</v>
      </c>
      <c r="D487" s="23" t="s">
        <v>206</v>
      </c>
      <c r="E487" s="24">
        <v>68000</v>
      </c>
    </row>
    <row r="488" spans="1:5" x14ac:dyDescent="0.25">
      <c r="A488" s="22">
        <v>44425</v>
      </c>
      <c r="B488" s="23">
        <v>249</v>
      </c>
      <c r="C488" s="23" t="s">
        <v>200</v>
      </c>
      <c r="D488" s="23" t="s">
        <v>205</v>
      </c>
      <c r="E488" s="24">
        <v>90190</v>
      </c>
    </row>
    <row r="489" spans="1:5" x14ac:dyDescent="0.25">
      <c r="A489" s="22">
        <v>44434</v>
      </c>
      <c r="B489" s="23">
        <v>268</v>
      </c>
      <c r="C489" s="23" t="s">
        <v>200</v>
      </c>
      <c r="D489" s="23" t="s">
        <v>43</v>
      </c>
      <c r="E489" s="24">
        <v>63010</v>
      </c>
    </row>
    <row r="490" spans="1:5" x14ac:dyDescent="0.25">
      <c r="A490" s="22">
        <v>44441</v>
      </c>
      <c r="B490" s="23">
        <v>264</v>
      </c>
      <c r="C490" s="23" t="s">
        <v>200</v>
      </c>
      <c r="D490" s="23" t="s">
        <v>43</v>
      </c>
      <c r="E490" s="24">
        <v>42000</v>
      </c>
    </row>
    <row r="491" spans="1:5" x14ac:dyDescent="0.25">
      <c r="A491" s="22">
        <v>44441</v>
      </c>
      <c r="B491" s="23">
        <v>277</v>
      </c>
      <c r="C491" s="23" t="s">
        <v>200</v>
      </c>
      <c r="D491" s="23" t="s">
        <v>99</v>
      </c>
      <c r="E491" s="24">
        <v>120180</v>
      </c>
    </row>
    <row r="492" spans="1:5" x14ac:dyDescent="0.25">
      <c r="A492" s="22">
        <v>44455</v>
      </c>
      <c r="B492" s="23">
        <v>237</v>
      </c>
      <c r="C492" s="23" t="s">
        <v>200</v>
      </c>
      <c r="D492" s="23" t="s">
        <v>207</v>
      </c>
      <c r="E492" s="24">
        <v>87556</v>
      </c>
    </row>
    <row r="493" spans="1:5" x14ac:dyDescent="0.25">
      <c r="A493" s="22">
        <v>44456</v>
      </c>
      <c r="B493" s="23">
        <v>276</v>
      </c>
      <c r="C493" s="23" t="s">
        <v>200</v>
      </c>
      <c r="D493" s="23" t="s">
        <v>88</v>
      </c>
      <c r="E493" s="24">
        <v>119770</v>
      </c>
    </row>
    <row r="494" spans="1:5" x14ac:dyDescent="0.25">
      <c r="A494" s="22">
        <v>44706</v>
      </c>
      <c r="B494" s="23">
        <v>127</v>
      </c>
      <c r="C494" s="23" t="s">
        <v>208</v>
      </c>
      <c r="D494" s="23" t="s">
        <v>24</v>
      </c>
      <c r="E494" s="24">
        <v>28000</v>
      </c>
    </row>
    <row r="495" spans="1:5" x14ac:dyDescent="0.25">
      <c r="A495" s="22">
        <v>44706</v>
      </c>
      <c r="B495" s="23">
        <v>128</v>
      </c>
      <c r="C495" s="23" t="s">
        <v>208</v>
      </c>
      <c r="D495" s="23" t="s">
        <v>91</v>
      </c>
      <c r="E495" s="24">
        <v>108000</v>
      </c>
    </row>
    <row r="496" spans="1:5" x14ac:dyDescent="0.25">
      <c r="A496" s="22">
        <v>44706</v>
      </c>
      <c r="B496" s="23">
        <v>131</v>
      </c>
      <c r="C496" s="23" t="s">
        <v>208</v>
      </c>
      <c r="D496" s="23" t="s">
        <v>24</v>
      </c>
      <c r="E496" s="24">
        <v>106000</v>
      </c>
    </row>
    <row r="497" spans="1:5" x14ac:dyDescent="0.25">
      <c r="A497" s="22">
        <v>44706</v>
      </c>
      <c r="B497" s="23">
        <v>132</v>
      </c>
      <c r="C497" s="23" t="s">
        <v>208</v>
      </c>
      <c r="D497" s="23" t="s">
        <v>120</v>
      </c>
      <c r="E497" s="24">
        <v>151200</v>
      </c>
    </row>
    <row r="498" spans="1:5" x14ac:dyDescent="0.25">
      <c r="A498" s="22">
        <v>44706</v>
      </c>
      <c r="B498" s="23">
        <v>133</v>
      </c>
      <c r="C498" s="23" t="s">
        <v>208</v>
      </c>
      <c r="D498" s="23" t="s">
        <v>91</v>
      </c>
      <c r="E498" s="24">
        <v>129600</v>
      </c>
    </row>
    <row r="499" spans="1:5" x14ac:dyDescent="0.25">
      <c r="A499" s="22">
        <v>44706</v>
      </c>
      <c r="B499" s="23">
        <v>134</v>
      </c>
      <c r="C499" s="23" t="s">
        <v>208</v>
      </c>
      <c r="D499" s="23" t="s">
        <v>209</v>
      </c>
      <c r="E499" s="24">
        <v>150000</v>
      </c>
    </row>
    <row r="500" spans="1:5" x14ac:dyDescent="0.25">
      <c r="A500" s="22">
        <v>44706</v>
      </c>
      <c r="B500" s="23">
        <v>138</v>
      </c>
      <c r="C500" s="23" t="s">
        <v>208</v>
      </c>
      <c r="D500" s="23" t="s">
        <v>209</v>
      </c>
      <c r="E500" s="24">
        <v>116820</v>
      </c>
    </row>
    <row r="501" spans="1:5" x14ac:dyDescent="0.25">
      <c r="A501" s="22">
        <v>44707</v>
      </c>
      <c r="B501" s="23">
        <v>135</v>
      </c>
      <c r="C501" s="23" t="s">
        <v>208</v>
      </c>
      <c r="D501" s="23" t="s">
        <v>209</v>
      </c>
      <c r="E501" s="24">
        <v>17500</v>
      </c>
    </row>
    <row r="502" spans="1:5" x14ac:dyDescent="0.25">
      <c r="A502" s="22">
        <v>44719</v>
      </c>
      <c r="B502" s="23">
        <v>121</v>
      </c>
      <c r="C502" s="23" t="s">
        <v>208</v>
      </c>
      <c r="D502" s="23" t="s">
        <v>209</v>
      </c>
      <c r="E502" s="24">
        <v>104200</v>
      </c>
    </row>
    <row r="503" spans="1:5" x14ac:dyDescent="0.25">
      <c r="A503" s="22">
        <v>44719</v>
      </c>
      <c r="B503" s="23">
        <v>147</v>
      </c>
      <c r="C503" s="23" t="s">
        <v>208</v>
      </c>
      <c r="D503" s="23" t="s">
        <v>24</v>
      </c>
      <c r="E503" s="24">
        <v>26000</v>
      </c>
    </row>
    <row r="504" spans="1:5" x14ac:dyDescent="0.25">
      <c r="A504" s="22">
        <v>44719</v>
      </c>
      <c r="B504" s="23">
        <v>148</v>
      </c>
      <c r="C504" s="23" t="s">
        <v>208</v>
      </c>
      <c r="D504" s="23" t="s">
        <v>23</v>
      </c>
      <c r="E504" s="24">
        <v>144000</v>
      </c>
    </row>
    <row r="505" spans="1:5" x14ac:dyDescent="0.25">
      <c r="A505" s="22">
        <v>44719</v>
      </c>
      <c r="B505" s="23">
        <v>149</v>
      </c>
      <c r="C505" s="23" t="s">
        <v>208</v>
      </c>
      <c r="D505" s="23" t="s">
        <v>209</v>
      </c>
      <c r="E505" s="24">
        <v>64320</v>
      </c>
    </row>
    <row r="506" spans="1:5" x14ac:dyDescent="0.25">
      <c r="A506" s="22">
        <v>44719</v>
      </c>
      <c r="B506" s="23">
        <v>150</v>
      </c>
      <c r="C506" s="23" t="s">
        <v>208</v>
      </c>
      <c r="D506" s="23" t="s">
        <v>24</v>
      </c>
      <c r="E506" s="24">
        <v>120600</v>
      </c>
    </row>
    <row r="507" spans="1:5" x14ac:dyDescent="0.25">
      <c r="A507" s="22">
        <v>44719</v>
      </c>
      <c r="B507" s="23">
        <v>155</v>
      </c>
      <c r="C507" s="23" t="s">
        <v>208</v>
      </c>
      <c r="D507" s="23" t="s">
        <v>24</v>
      </c>
      <c r="E507" s="24">
        <v>153700</v>
      </c>
    </row>
    <row r="508" spans="1:5" x14ac:dyDescent="0.25">
      <c r="A508" s="22">
        <v>44722</v>
      </c>
      <c r="B508" s="23">
        <v>151</v>
      </c>
      <c r="C508" s="23" t="s">
        <v>208</v>
      </c>
      <c r="D508" s="23" t="s">
        <v>25</v>
      </c>
      <c r="E508" s="24">
        <v>158400</v>
      </c>
    </row>
    <row r="509" spans="1:5" x14ac:dyDescent="0.25">
      <c r="A509" s="22">
        <v>44727</v>
      </c>
      <c r="B509" s="23">
        <v>160</v>
      </c>
      <c r="C509" s="23" t="s">
        <v>208</v>
      </c>
      <c r="D509" s="23" t="s">
        <v>170</v>
      </c>
      <c r="E509" s="24">
        <v>86400</v>
      </c>
    </row>
    <row r="510" spans="1:5" x14ac:dyDescent="0.25">
      <c r="A510" s="22">
        <v>44729</v>
      </c>
      <c r="B510" s="23">
        <v>162</v>
      </c>
      <c r="C510" s="23" t="s">
        <v>208</v>
      </c>
      <c r="D510" s="23" t="s">
        <v>23</v>
      </c>
      <c r="E510" s="24">
        <v>120856</v>
      </c>
    </row>
    <row r="511" spans="1:5" x14ac:dyDescent="0.25">
      <c r="A511" s="22">
        <v>44734</v>
      </c>
      <c r="B511" s="23">
        <v>163</v>
      </c>
      <c r="C511" s="23" t="s">
        <v>208</v>
      </c>
      <c r="D511" s="23" t="s">
        <v>170</v>
      </c>
      <c r="E511" s="24">
        <v>112000</v>
      </c>
    </row>
    <row r="512" spans="1:5" x14ac:dyDescent="0.25">
      <c r="A512" s="22">
        <v>44742</v>
      </c>
      <c r="B512" s="23">
        <v>168</v>
      </c>
      <c r="C512" s="23" t="s">
        <v>208</v>
      </c>
      <c r="D512" s="23" t="s">
        <v>170</v>
      </c>
      <c r="E512" s="24">
        <v>24000</v>
      </c>
    </row>
    <row r="513" spans="1:5" x14ac:dyDescent="0.25">
      <c r="A513" s="22">
        <v>44742</v>
      </c>
      <c r="B513" s="23">
        <v>169</v>
      </c>
      <c r="C513" s="23" t="s">
        <v>208</v>
      </c>
      <c r="D513" s="23" t="s">
        <v>170</v>
      </c>
      <c r="E513" s="24">
        <v>163000</v>
      </c>
    </row>
    <row r="514" spans="1:5" x14ac:dyDescent="0.25">
      <c r="A514" s="22">
        <v>44742</v>
      </c>
      <c r="B514" s="23">
        <v>171</v>
      </c>
      <c r="C514" s="23" t="s">
        <v>208</v>
      </c>
      <c r="D514" s="23" t="s">
        <v>170</v>
      </c>
      <c r="E514" s="24">
        <v>159500</v>
      </c>
    </row>
    <row r="515" spans="1:5" x14ac:dyDescent="0.25">
      <c r="A515" s="22">
        <v>44753</v>
      </c>
      <c r="B515" s="23">
        <v>159</v>
      </c>
      <c r="C515" s="23" t="s">
        <v>208</v>
      </c>
      <c r="D515" s="23" t="s">
        <v>23</v>
      </c>
      <c r="E515" s="24">
        <v>144000</v>
      </c>
    </row>
    <row r="516" spans="1:5" x14ac:dyDescent="0.25">
      <c r="A516" s="22">
        <v>44753</v>
      </c>
      <c r="B516" s="23">
        <v>176</v>
      </c>
      <c r="C516" s="23" t="s">
        <v>208</v>
      </c>
      <c r="D516" s="23" t="s">
        <v>170</v>
      </c>
      <c r="E516" s="24">
        <v>162750</v>
      </c>
    </row>
    <row r="517" spans="1:5" x14ac:dyDescent="0.25">
      <c r="A517" s="22">
        <v>44753</v>
      </c>
      <c r="B517" s="23">
        <v>177</v>
      </c>
      <c r="C517" s="23" t="s">
        <v>208</v>
      </c>
      <c r="D517" s="23" t="s">
        <v>170</v>
      </c>
      <c r="E517" s="24">
        <v>162500</v>
      </c>
    </row>
    <row r="518" spans="1:5" x14ac:dyDescent="0.25">
      <c r="A518" s="22">
        <v>44767</v>
      </c>
      <c r="B518" s="23">
        <v>186</v>
      </c>
      <c r="C518" s="23" t="s">
        <v>208</v>
      </c>
      <c r="D518" s="23" t="s">
        <v>24</v>
      </c>
      <c r="E518" s="24">
        <v>94400</v>
      </c>
    </row>
    <row r="519" spans="1:5" x14ac:dyDescent="0.25">
      <c r="A519" s="22">
        <v>44791</v>
      </c>
      <c r="B519" s="23">
        <v>183</v>
      </c>
      <c r="C519" s="23" t="s">
        <v>208</v>
      </c>
      <c r="D519" s="23" t="s">
        <v>24</v>
      </c>
      <c r="E519" s="24">
        <v>76200</v>
      </c>
    </row>
    <row r="520" spans="1:5" x14ac:dyDescent="0.25">
      <c r="A520" s="22">
        <v>44834</v>
      </c>
      <c r="B520" s="23">
        <v>212</v>
      </c>
      <c r="C520" s="23" t="s">
        <v>208</v>
      </c>
      <c r="D520" s="23" t="s">
        <v>24</v>
      </c>
      <c r="E520" s="24">
        <v>27000</v>
      </c>
    </row>
    <row r="521" spans="1:5" x14ac:dyDescent="0.25">
      <c r="A521" s="22">
        <v>43998</v>
      </c>
      <c r="B521" s="23">
        <v>571827</v>
      </c>
      <c r="C521" s="23" t="s">
        <v>219</v>
      </c>
      <c r="D521" s="23" t="s">
        <v>128</v>
      </c>
      <c r="E521" s="24">
        <v>121209.60000000001</v>
      </c>
    </row>
    <row r="522" spans="1:5" x14ac:dyDescent="0.25">
      <c r="A522" s="22">
        <v>44005</v>
      </c>
      <c r="B522" s="23">
        <v>572155</v>
      </c>
      <c r="C522" s="23" t="s">
        <v>219</v>
      </c>
      <c r="D522" s="23" t="s">
        <v>220</v>
      </c>
      <c r="E522" s="24">
        <v>144975</v>
      </c>
    </row>
    <row r="523" spans="1:5" x14ac:dyDescent="0.25">
      <c r="A523" s="22">
        <v>44026</v>
      </c>
      <c r="B523" s="23">
        <v>576373</v>
      </c>
      <c r="C523" s="23" t="s">
        <v>219</v>
      </c>
      <c r="D523" s="23" t="s">
        <v>221</v>
      </c>
      <c r="E523" s="24">
        <v>119602.08</v>
      </c>
    </row>
    <row r="524" spans="1:5" x14ac:dyDescent="0.25">
      <c r="A524" s="22">
        <v>44042</v>
      </c>
      <c r="B524" s="23">
        <v>579253</v>
      </c>
      <c r="C524" s="23" t="s">
        <v>219</v>
      </c>
      <c r="D524" s="23" t="s">
        <v>222</v>
      </c>
      <c r="E524" s="24">
        <v>145597.12</v>
      </c>
    </row>
    <row r="525" spans="1:5" x14ac:dyDescent="0.25">
      <c r="A525" s="22">
        <v>44068</v>
      </c>
      <c r="B525" s="23">
        <v>583806</v>
      </c>
      <c r="C525" s="23" t="s">
        <v>219</v>
      </c>
      <c r="D525" s="23" t="s">
        <v>223</v>
      </c>
      <c r="E525" s="24">
        <v>21272.31</v>
      </c>
    </row>
    <row r="526" spans="1:5" x14ac:dyDescent="0.25">
      <c r="A526" s="22">
        <v>44363</v>
      </c>
      <c r="B526" s="23">
        <v>628261</v>
      </c>
      <c r="C526" s="23" t="s">
        <v>219</v>
      </c>
      <c r="D526" s="23" t="s">
        <v>224</v>
      </c>
      <c r="E526" s="24">
        <v>26715</v>
      </c>
    </row>
    <row r="527" spans="1:5" x14ac:dyDescent="0.25">
      <c r="A527" s="22">
        <v>44363</v>
      </c>
      <c r="B527" s="23">
        <v>628290</v>
      </c>
      <c r="C527" s="23" t="s">
        <v>219</v>
      </c>
      <c r="D527" s="23" t="s">
        <v>222</v>
      </c>
      <c r="E527" s="24">
        <v>52852.5</v>
      </c>
    </row>
    <row r="528" spans="1:5" x14ac:dyDescent="0.25">
      <c r="A528" s="22">
        <v>44363</v>
      </c>
      <c r="B528" s="23">
        <v>628306</v>
      </c>
      <c r="C528" s="23" t="s">
        <v>219</v>
      </c>
      <c r="D528" s="23" t="s">
        <v>225</v>
      </c>
      <c r="E528" s="24">
        <v>54852.2</v>
      </c>
    </row>
    <row r="529" spans="1:5" x14ac:dyDescent="0.25">
      <c r="A529" s="22">
        <v>44411</v>
      </c>
      <c r="B529" s="23">
        <v>636510</v>
      </c>
      <c r="C529" s="23" t="s">
        <v>219</v>
      </c>
      <c r="D529" s="23" t="s">
        <v>225</v>
      </c>
      <c r="E529" s="24">
        <v>70545.47</v>
      </c>
    </row>
    <row r="530" spans="1:5" x14ac:dyDescent="0.25">
      <c r="A530" s="22">
        <v>44421</v>
      </c>
      <c r="B530" s="23">
        <v>637537</v>
      </c>
      <c r="C530" s="23" t="s">
        <v>219</v>
      </c>
      <c r="D530" s="23" t="s">
        <v>226</v>
      </c>
      <c r="E530" s="24">
        <v>129769.7</v>
      </c>
    </row>
    <row r="531" spans="1:5" x14ac:dyDescent="0.25">
      <c r="A531" s="22">
        <v>44427</v>
      </c>
      <c r="B531" s="23">
        <v>639009</v>
      </c>
      <c r="C531" s="23" t="s">
        <v>219</v>
      </c>
      <c r="D531" s="23" t="s">
        <v>227</v>
      </c>
      <c r="E531" s="24">
        <v>120707.86</v>
      </c>
    </row>
    <row r="532" spans="1:5" x14ac:dyDescent="0.25">
      <c r="A532" s="22">
        <v>44427</v>
      </c>
      <c r="B532" s="23">
        <v>639016</v>
      </c>
      <c r="C532" s="23" t="s">
        <v>219</v>
      </c>
      <c r="D532" s="23" t="s">
        <v>228</v>
      </c>
      <c r="E532" s="24">
        <v>46593.75</v>
      </c>
    </row>
    <row r="533" spans="1:5" x14ac:dyDescent="0.25">
      <c r="A533" s="22">
        <v>44432</v>
      </c>
      <c r="B533" s="23">
        <v>640091</v>
      </c>
      <c r="C533" s="23" t="s">
        <v>219</v>
      </c>
      <c r="D533" s="23" t="s">
        <v>227</v>
      </c>
      <c r="E533" s="24">
        <v>62842.559999999998</v>
      </c>
    </row>
    <row r="534" spans="1:5" x14ac:dyDescent="0.25">
      <c r="A534" s="22">
        <v>44432</v>
      </c>
      <c r="B534" s="23">
        <v>640098</v>
      </c>
      <c r="C534" s="23" t="s">
        <v>219</v>
      </c>
      <c r="D534" s="23" t="s">
        <v>229</v>
      </c>
      <c r="E534" s="24">
        <v>124642.7</v>
      </c>
    </row>
    <row r="535" spans="1:5" x14ac:dyDescent="0.25">
      <c r="A535" s="22">
        <v>44447</v>
      </c>
      <c r="B535" s="23">
        <v>641815</v>
      </c>
      <c r="C535" s="23" t="s">
        <v>219</v>
      </c>
      <c r="D535" s="23" t="s">
        <v>230</v>
      </c>
      <c r="E535" s="24">
        <v>97660.25</v>
      </c>
    </row>
    <row r="536" spans="1:5" x14ac:dyDescent="0.25">
      <c r="A536" s="22">
        <v>44456</v>
      </c>
      <c r="B536" s="23">
        <v>635081</v>
      </c>
      <c r="C536" s="23" t="s">
        <v>219</v>
      </c>
      <c r="D536" s="23" t="s">
        <v>231</v>
      </c>
      <c r="E536" s="24">
        <v>121664.06</v>
      </c>
    </row>
    <row r="537" spans="1:5" x14ac:dyDescent="0.25">
      <c r="A537" s="22">
        <v>44538</v>
      </c>
      <c r="B537" s="23">
        <v>655435</v>
      </c>
      <c r="C537" s="23" t="s">
        <v>219</v>
      </c>
      <c r="D537" s="23" t="s">
        <v>231</v>
      </c>
      <c r="E537" s="24">
        <v>83247.47</v>
      </c>
    </row>
    <row r="538" spans="1:5" x14ac:dyDescent="0.25">
      <c r="A538" s="22">
        <v>44539</v>
      </c>
      <c r="B538" s="23">
        <v>659839</v>
      </c>
      <c r="C538" s="23" t="s">
        <v>219</v>
      </c>
      <c r="D538" s="23" t="s">
        <v>24</v>
      </c>
      <c r="E538" s="24">
        <v>99000</v>
      </c>
    </row>
    <row r="539" spans="1:5" x14ac:dyDescent="0.25">
      <c r="A539" s="22">
        <v>44553</v>
      </c>
      <c r="B539" s="23">
        <v>662477</v>
      </c>
      <c r="C539" s="23" t="s">
        <v>219</v>
      </c>
      <c r="D539" s="23" t="s">
        <v>24</v>
      </c>
      <c r="E539" s="24">
        <v>26523</v>
      </c>
    </row>
    <row r="540" spans="1:5" x14ac:dyDescent="0.25">
      <c r="A540" s="22">
        <v>44557</v>
      </c>
      <c r="B540" s="23">
        <v>662455</v>
      </c>
      <c r="C540" s="23" t="s">
        <v>219</v>
      </c>
      <c r="D540" s="23" t="s">
        <v>232</v>
      </c>
      <c r="E540" s="24">
        <v>62850</v>
      </c>
    </row>
    <row r="541" spans="1:5" x14ac:dyDescent="0.25">
      <c r="A541" s="22">
        <v>44587</v>
      </c>
      <c r="B541" s="23">
        <v>651600</v>
      </c>
      <c r="C541" s="23" t="s">
        <v>219</v>
      </c>
      <c r="D541" s="23" t="s">
        <v>233</v>
      </c>
      <c r="E541" s="24">
        <v>111600</v>
      </c>
    </row>
    <row r="542" spans="1:5" x14ac:dyDescent="0.25">
      <c r="A542" s="22">
        <v>44599</v>
      </c>
      <c r="B542" s="23">
        <v>670008</v>
      </c>
      <c r="C542" s="23" t="s">
        <v>219</v>
      </c>
      <c r="D542" s="23" t="s">
        <v>234</v>
      </c>
      <c r="E542" s="24">
        <v>20856</v>
      </c>
    </row>
    <row r="543" spans="1:5" x14ac:dyDescent="0.25">
      <c r="A543" s="22">
        <v>44601</v>
      </c>
      <c r="B543" s="23">
        <v>670149</v>
      </c>
      <c r="C543" s="23" t="s">
        <v>219</v>
      </c>
      <c r="D543" s="23" t="s">
        <v>235</v>
      </c>
      <c r="E543" s="24">
        <v>139400</v>
      </c>
    </row>
    <row r="544" spans="1:5" x14ac:dyDescent="0.25">
      <c r="A544" s="22">
        <v>44670</v>
      </c>
      <c r="B544" s="23">
        <v>683033</v>
      </c>
      <c r="C544" s="23" t="s">
        <v>219</v>
      </c>
      <c r="D544" s="23" t="s">
        <v>235</v>
      </c>
      <c r="E544" s="24">
        <v>81163</v>
      </c>
    </row>
    <row r="545" spans="1:5" x14ac:dyDescent="0.25">
      <c r="A545" s="22">
        <v>44671</v>
      </c>
      <c r="B545" s="23">
        <v>683017</v>
      </c>
      <c r="C545" s="23" t="s">
        <v>219</v>
      </c>
      <c r="D545" s="23" t="s">
        <v>25</v>
      </c>
      <c r="E545" s="24">
        <v>38691.199999999997</v>
      </c>
    </row>
    <row r="546" spans="1:5" x14ac:dyDescent="0.25">
      <c r="A546" s="22">
        <v>44678</v>
      </c>
      <c r="B546" s="23">
        <v>331</v>
      </c>
      <c r="C546" s="23" t="s">
        <v>219</v>
      </c>
      <c r="D546" s="23" t="s">
        <v>236</v>
      </c>
      <c r="E546" s="24">
        <v>97745.2</v>
      </c>
    </row>
    <row r="547" spans="1:5" x14ac:dyDescent="0.25">
      <c r="A547" s="22">
        <v>44706</v>
      </c>
      <c r="B547" s="23">
        <v>2469</v>
      </c>
      <c r="C547" s="23" t="s">
        <v>219</v>
      </c>
      <c r="D547" s="23" t="s">
        <v>236</v>
      </c>
      <c r="E547" s="24">
        <v>68702</v>
      </c>
    </row>
    <row r="548" spans="1:5" x14ac:dyDescent="0.25">
      <c r="A548" s="22">
        <v>44722</v>
      </c>
      <c r="B548" s="23">
        <v>2493</v>
      </c>
      <c r="C548" s="23" t="s">
        <v>219</v>
      </c>
      <c r="D548" s="23" t="s">
        <v>25</v>
      </c>
      <c r="E548" s="24">
        <v>135000</v>
      </c>
    </row>
    <row r="549" spans="1:5" x14ac:dyDescent="0.25">
      <c r="A549" s="22">
        <v>44742</v>
      </c>
      <c r="B549" s="23">
        <v>2547</v>
      </c>
      <c r="C549" s="23" t="s">
        <v>219</v>
      </c>
      <c r="D549" s="23" t="s">
        <v>25</v>
      </c>
      <c r="E549" s="24">
        <v>56734</v>
      </c>
    </row>
    <row r="550" spans="1:5" x14ac:dyDescent="0.25">
      <c r="A550" s="22">
        <v>44753</v>
      </c>
      <c r="B550" s="23">
        <v>11743</v>
      </c>
      <c r="C550" s="23" t="s">
        <v>219</v>
      </c>
      <c r="D550" s="23" t="s">
        <v>25</v>
      </c>
      <c r="E550" s="24">
        <v>49116.19</v>
      </c>
    </row>
    <row r="551" spans="1:5" x14ac:dyDescent="0.25">
      <c r="A551" s="22">
        <v>44771</v>
      </c>
      <c r="B551" s="23">
        <v>18135</v>
      </c>
      <c r="C551" s="23" t="s">
        <v>219</v>
      </c>
      <c r="D551" s="23" t="s">
        <v>24</v>
      </c>
      <c r="E551" s="24">
        <v>70374.16</v>
      </c>
    </row>
    <row r="552" spans="1:5" x14ac:dyDescent="0.25">
      <c r="A552" s="22">
        <v>44803</v>
      </c>
      <c r="B552" s="23">
        <v>2510</v>
      </c>
      <c r="C552" s="23" t="s">
        <v>219</v>
      </c>
      <c r="D552" s="23" t="s">
        <v>25</v>
      </c>
      <c r="E552" s="24">
        <v>39000</v>
      </c>
    </row>
    <row r="553" spans="1:5" x14ac:dyDescent="0.25">
      <c r="A553" s="22">
        <v>44803</v>
      </c>
      <c r="B553" s="23">
        <v>2529</v>
      </c>
      <c r="C553" s="23" t="s">
        <v>219</v>
      </c>
      <c r="D553" s="23" t="s">
        <v>25</v>
      </c>
      <c r="E553" s="24">
        <v>70000</v>
      </c>
    </row>
    <row r="554" spans="1:5" x14ac:dyDescent="0.25">
      <c r="A554" s="22">
        <v>44834</v>
      </c>
      <c r="B554" s="23">
        <v>25855</v>
      </c>
      <c r="C554" s="23" t="s">
        <v>219</v>
      </c>
      <c r="D554" s="23" t="s">
        <v>25</v>
      </c>
      <c r="E554" s="24">
        <v>30000</v>
      </c>
    </row>
    <row r="555" spans="1:5" x14ac:dyDescent="0.25">
      <c r="A555" s="22">
        <v>44046</v>
      </c>
      <c r="B555" s="23">
        <v>22774</v>
      </c>
      <c r="C555" s="23" t="s">
        <v>247</v>
      </c>
      <c r="D555" s="23"/>
      <c r="E555" s="24">
        <v>10488.89</v>
      </c>
    </row>
    <row r="556" spans="1:5" x14ac:dyDescent="0.25">
      <c r="A556" s="22">
        <v>43929</v>
      </c>
      <c r="B556" s="23">
        <v>34870</v>
      </c>
      <c r="C556" s="23" t="s">
        <v>215</v>
      </c>
      <c r="D556" s="23" t="s">
        <v>217</v>
      </c>
      <c r="E556" s="24">
        <v>12685</v>
      </c>
    </row>
    <row r="557" spans="1:5" x14ac:dyDescent="0.25">
      <c r="A557" s="22">
        <v>43951</v>
      </c>
      <c r="B557" s="23">
        <v>34838</v>
      </c>
      <c r="C557" s="23" t="s">
        <v>215</v>
      </c>
      <c r="D557" s="23" t="s">
        <v>216</v>
      </c>
      <c r="E557" s="24">
        <v>143812.5</v>
      </c>
    </row>
    <row r="558" spans="1:5" x14ac:dyDescent="0.25">
      <c r="A558" s="22">
        <v>44011</v>
      </c>
      <c r="B558" s="23">
        <v>35628</v>
      </c>
      <c r="C558" s="23" t="s">
        <v>215</v>
      </c>
      <c r="D558" s="23" t="s">
        <v>218</v>
      </c>
      <c r="E558" s="24">
        <v>105902.64</v>
      </c>
    </row>
    <row r="559" spans="1:5" x14ac:dyDescent="0.25">
      <c r="A559" s="22">
        <v>44391</v>
      </c>
      <c r="B559" s="23">
        <v>428</v>
      </c>
      <c r="C559" s="23" t="s">
        <v>245</v>
      </c>
      <c r="D559" s="23" t="s">
        <v>206</v>
      </c>
      <c r="E559" s="24">
        <v>129132</v>
      </c>
    </row>
    <row r="560" spans="1:5" x14ac:dyDescent="0.25">
      <c r="A560" s="22">
        <v>44482</v>
      </c>
      <c r="B560" s="23">
        <v>468</v>
      </c>
      <c r="C560" s="23" t="s">
        <v>245</v>
      </c>
      <c r="D560" s="23" t="s">
        <v>246</v>
      </c>
      <c r="E560" s="24">
        <v>75000</v>
      </c>
    </row>
    <row r="561" spans="1:5" x14ac:dyDescent="0.25">
      <c r="A561" s="22">
        <v>44550</v>
      </c>
      <c r="B561" s="23">
        <v>511</v>
      </c>
      <c r="C561" s="23" t="s">
        <v>245</v>
      </c>
      <c r="D561" s="23" t="s">
        <v>246</v>
      </c>
      <c r="E561" s="24">
        <v>104507.41</v>
      </c>
    </row>
    <row r="562" spans="1:5" x14ac:dyDescent="0.25">
      <c r="A562" s="22">
        <v>44212</v>
      </c>
      <c r="B562" s="23">
        <v>260</v>
      </c>
      <c r="C562" s="23" t="s">
        <v>248</v>
      </c>
      <c r="D562" s="23" t="s">
        <v>249</v>
      </c>
      <c r="E562" s="24">
        <v>3026.7</v>
      </c>
    </row>
    <row r="563" spans="1:5" x14ac:dyDescent="0.25">
      <c r="A563" s="22">
        <v>44729</v>
      </c>
      <c r="B563" s="23">
        <v>427</v>
      </c>
      <c r="C563" s="23" t="s">
        <v>250</v>
      </c>
      <c r="D563" s="23" t="s">
        <v>251</v>
      </c>
      <c r="E563" s="24">
        <v>86250</v>
      </c>
    </row>
    <row r="564" spans="1:5" x14ac:dyDescent="0.25">
      <c r="A564" s="22">
        <v>44802</v>
      </c>
      <c r="B564" s="23">
        <v>440</v>
      </c>
      <c r="C564" s="23" t="s">
        <v>250</v>
      </c>
      <c r="D564" s="23" t="s">
        <v>251</v>
      </c>
      <c r="E564" s="24">
        <v>39000</v>
      </c>
    </row>
    <row r="565" spans="1:5" x14ac:dyDescent="0.25">
      <c r="A565" s="22">
        <v>44819</v>
      </c>
      <c r="B565" s="23">
        <v>441</v>
      </c>
      <c r="C565" s="23" t="s">
        <v>250</v>
      </c>
      <c r="D565" s="23" t="s">
        <v>251</v>
      </c>
      <c r="E565" s="24">
        <v>86250</v>
      </c>
    </row>
    <row r="566" spans="1:5" x14ac:dyDescent="0.25">
      <c r="A566" s="22">
        <v>44833</v>
      </c>
      <c r="B566" s="23">
        <v>443</v>
      </c>
      <c r="C566" s="23" t="s">
        <v>250</v>
      </c>
      <c r="D566" s="23" t="s">
        <v>797</v>
      </c>
      <c r="E566" s="24">
        <v>7000</v>
      </c>
    </row>
    <row r="567" spans="1:5" x14ac:dyDescent="0.25">
      <c r="A567" s="22">
        <v>44833</v>
      </c>
      <c r="B567" s="23">
        <v>444</v>
      </c>
      <c r="C567" s="23" t="s">
        <v>250</v>
      </c>
      <c r="D567" s="23" t="s">
        <v>251</v>
      </c>
      <c r="E567" s="24">
        <v>22500</v>
      </c>
    </row>
    <row r="568" spans="1:5" x14ac:dyDescent="0.25">
      <c r="A568" s="22">
        <v>44441</v>
      </c>
      <c r="B568" s="23">
        <v>1934</v>
      </c>
      <c r="C568" s="23" t="s">
        <v>237</v>
      </c>
      <c r="D568" s="23" t="s">
        <v>238</v>
      </c>
      <c r="E568" s="24">
        <v>93300</v>
      </c>
    </row>
    <row r="569" spans="1:5" x14ac:dyDescent="0.25">
      <c r="A569" s="22">
        <v>44452</v>
      </c>
      <c r="B569" s="23">
        <v>1992</v>
      </c>
      <c r="C569" s="23" t="s">
        <v>237</v>
      </c>
      <c r="D569" s="23" t="s">
        <v>239</v>
      </c>
      <c r="E569" s="24">
        <v>105700</v>
      </c>
    </row>
    <row r="570" spans="1:5" x14ac:dyDescent="0.25">
      <c r="A570" s="22">
        <v>44455</v>
      </c>
      <c r="B570" s="23">
        <v>2018</v>
      </c>
      <c r="C570" s="23" t="s">
        <v>237</v>
      </c>
      <c r="D570" s="23" t="s">
        <v>240</v>
      </c>
      <c r="E570" s="24">
        <v>114800</v>
      </c>
    </row>
    <row r="571" spans="1:5" x14ac:dyDescent="0.25">
      <c r="A571" s="22">
        <v>44456</v>
      </c>
      <c r="B571" s="23">
        <v>2020</v>
      </c>
      <c r="C571" s="23" t="s">
        <v>237</v>
      </c>
      <c r="D571" s="23" t="s">
        <v>241</v>
      </c>
      <c r="E571" s="24">
        <v>65650</v>
      </c>
    </row>
    <row r="572" spans="1:5" x14ac:dyDescent="0.25">
      <c r="A572" s="22">
        <v>44473</v>
      </c>
      <c r="B572" s="23">
        <v>2037</v>
      </c>
      <c r="C572" s="23" t="s">
        <v>237</v>
      </c>
      <c r="D572" s="23" t="s">
        <v>241</v>
      </c>
      <c r="E572" s="24">
        <v>117750</v>
      </c>
    </row>
    <row r="573" spans="1:5" x14ac:dyDescent="0.25">
      <c r="A573" s="22">
        <v>44474</v>
      </c>
      <c r="B573" s="23">
        <v>2052</v>
      </c>
      <c r="C573" s="23" t="s">
        <v>237</v>
      </c>
      <c r="D573" s="23" t="s">
        <v>242</v>
      </c>
      <c r="E573" s="24">
        <v>126975</v>
      </c>
    </row>
    <row r="574" spans="1:5" x14ac:dyDescent="0.25">
      <c r="A574" s="22">
        <v>44481</v>
      </c>
      <c r="B574" s="23">
        <v>2079</v>
      </c>
      <c r="C574" s="23" t="s">
        <v>237</v>
      </c>
      <c r="D574" s="23" t="s">
        <v>243</v>
      </c>
      <c r="E574" s="24">
        <v>131625</v>
      </c>
    </row>
    <row r="575" spans="1:5" x14ac:dyDescent="0.25">
      <c r="A575" s="22">
        <v>44482</v>
      </c>
      <c r="B575" s="23">
        <v>2078</v>
      </c>
      <c r="C575" s="23" t="s">
        <v>237</v>
      </c>
      <c r="D575" s="23" t="s">
        <v>242</v>
      </c>
      <c r="E575" s="24">
        <v>111975</v>
      </c>
    </row>
    <row r="576" spans="1:5" x14ac:dyDescent="0.25">
      <c r="A576" s="22">
        <v>44488</v>
      </c>
      <c r="B576" s="23">
        <v>2098</v>
      </c>
      <c r="C576" s="23" t="s">
        <v>237</v>
      </c>
      <c r="D576" s="23" t="s">
        <v>67</v>
      </c>
      <c r="E576" s="24">
        <v>129150</v>
      </c>
    </row>
    <row r="577" spans="1:5" x14ac:dyDescent="0.25">
      <c r="A577" s="22">
        <v>44495</v>
      </c>
      <c r="B577" s="23">
        <v>2142</v>
      </c>
      <c r="C577" s="23" t="s">
        <v>237</v>
      </c>
      <c r="D577" s="23" t="s">
        <v>244</v>
      </c>
      <c r="E577" s="24">
        <v>65700</v>
      </c>
    </row>
    <row r="578" spans="1:5" x14ac:dyDescent="0.25">
      <c r="A578" s="22">
        <v>44511</v>
      </c>
      <c r="B578" s="23">
        <v>2170</v>
      </c>
      <c r="C578" s="23" t="s">
        <v>237</v>
      </c>
      <c r="D578" s="23" t="s">
        <v>242</v>
      </c>
      <c r="E578" s="24">
        <v>130600</v>
      </c>
    </row>
    <row r="579" spans="1:5" x14ac:dyDescent="0.25">
      <c r="A579" s="22">
        <v>44512</v>
      </c>
      <c r="B579" s="23">
        <v>2196</v>
      </c>
      <c r="C579" s="23" t="s">
        <v>237</v>
      </c>
      <c r="D579" s="23" t="s">
        <v>241</v>
      </c>
      <c r="E579" s="24">
        <v>41400</v>
      </c>
    </row>
    <row r="580" spans="1:5" x14ac:dyDescent="0.25">
      <c r="A580" s="22">
        <v>44547</v>
      </c>
      <c r="B580" s="23">
        <v>2273</v>
      </c>
      <c r="C580" s="23" t="s">
        <v>237</v>
      </c>
      <c r="D580" s="23" t="s">
        <v>241</v>
      </c>
      <c r="E580" s="24">
        <v>34500</v>
      </c>
    </row>
    <row r="581" spans="1:5" x14ac:dyDescent="0.25">
      <c r="A581" s="22">
        <v>44566</v>
      </c>
      <c r="B581" s="23">
        <v>2316</v>
      </c>
      <c r="C581" s="23" t="s">
        <v>237</v>
      </c>
      <c r="D581" s="23" t="s">
        <v>241</v>
      </c>
      <c r="E581" s="24">
        <v>130810</v>
      </c>
    </row>
    <row r="582" spans="1:5" x14ac:dyDescent="0.25">
      <c r="A582" s="22">
        <v>44341</v>
      </c>
      <c r="B582" s="23">
        <v>2285</v>
      </c>
      <c r="C582" s="23" t="s">
        <v>252</v>
      </c>
      <c r="D582" s="23" t="s">
        <v>253</v>
      </c>
      <c r="E582" s="24">
        <v>19009.8</v>
      </c>
    </row>
    <row r="583" spans="1:5" x14ac:dyDescent="0.25">
      <c r="A583" s="22">
        <v>44630</v>
      </c>
      <c r="B583" s="23">
        <v>3098</v>
      </c>
      <c r="C583" s="23" t="s">
        <v>252</v>
      </c>
      <c r="D583" s="23" t="s">
        <v>253</v>
      </c>
      <c r="E583" s="24">
        <v>19026.939999999999</v>
      </c>
    </row>
    <row r="584" spans="1:5" x14ac:dyDescent="0.25">
      <c r="A584" s="22">
        <v>44767</v>
      </c>
      <c r="B584" s="23">
        <v>478</v>
      </c>
      <c r="C584" s="23" t="s">
        <v>285</v>
      </c>
      <c r="D584" s="23" t="s">
        <v>25</v>
      </c>
      <c r="E584" s="24">
        <v>91266.63</v>
      </c>
    </row>
    <row r="585" spans="1:5" x14ac:dyDescent="0.25">
      <c r="A585" s="22">
        <v>44767</v>
      </c>
      <c r="B585" s="23">
        <v>486</v>
      </c>
      <c r="C585" s="23" t="s">
        <v>285</v>
      </c>
      <c r="D585" s="23" t="s">
        <v>25</v>
      </c>
      <c r="E585" s="24">
        <v>91266.63</v>
      </c>
    </row>
    <row r="586" spans="1:5" x14ac:dyDescent="0.25">
      <c r="A586" s="22">
        <v>44768</v>
      </c>
      <c r="B586" s="23">
        <v>479</v>
      </c>
      <c r="C586" s="23" t="s">
        <v>285</v>
      </c>
      <c r="D586" s="23" t="s">
        <v>25</v>
      </c>
      <c r="E586" s="24">
        <v>91266.63</v>
      </c>
    </row>
    <row r="587" spans="1:5" x14ac:dyDescent="0.25">
      <c r="A587" s="22">
        <v>44511</v>
      </c>
      <c r="B587" s="23">
        <v>357</v>
      </c>
      <c r="C587" s="23" t="s">
        <v>279</v>
      </c>
      <c r="D587" s="23" t="s">
        <v>280</v>
      </c>
      <c r="E587" s="24">
        <v>105000</v>
      </c>
    </row>
    <row r="588" spans="1:5" x14ac:dyDescent="0.25">
      <c r="A588" s="22">
        <v>44512</v>
      </c>
      <c r="B588" s="23">
        <v>360</v>
      </c>
      <c r="C588" s="23" t="s">
        <v>279</v>
      </c>
      <c r="D588" s="23" t="s">
        <v>39</v>
      </c>
      <c r="E588" s="24">
        <v>108800</v>
      </c>
    </row>
    <row r="589" spans="1:5" x14ac:dyDescent="0.25">
      <c r="A589" s="22">
        <v>44512</v>
      </c>
      <c r="B589" s="23">
        <v>363</v>
      </c>
      <c r="C589" s="23" t="s">
        <v>279</v>
      </c>
      <c r="D589" s="23" t="s">
        <v>231</v>
      </c>
      <c r="E589" s="24">
        <v>65400</v>
      </c>
    </row>
    <row r="590" spans="1:5" x14ac:dyDescent="0.25">
      <c r="A590" s="22">
        <v>44512</v>
      </c>
      <c r="B590" s="23">
        <v>364</v>
      </c>
      <c r="C590" s="23" t="s">
        <v>279</v>
      </c>
      <c r="D590" s="23" t="s">
        <v>282</v>
      </c>
      <c r="E590" s="24">
        <v>76000</v>
      </c>
    </row>
    <row r="591" spans="1:5" x14ac:dyDescent="0.25">
      <c r="A591" s="22">
        <v>44519</v>
      </c>
      <c r="B591" s="23">
        <v>365</v>
      </c>
      <c r="C591" s="23" t="s">
        <v>279</v>
      </c>
      <c r="D591" s="23" t="s">
        <v>281</v>
      </c>
      <c r="E591" s="24">
        <v>22800</v>
      </c>
    </row>
    <row r="592" spans="1:5" x14ac:dyDescent="0.25">
      <c r="A592" s="22">
        <v>44529</v>
      </c>
      <c r="B592" s="23">
        <v>368</v>
      </c>
      <c r="C592" s="23" t="s">
        <v>279</v>
      </c>
      <c r="D592" s="23" t="s">
        <v>284</v>
      </c>
      <c r="E592" s="24">
        <v>92800</v>
      </c>
    </row>
    <row r="593" spans="1:5" x14ac:dyDescent="0.25">
      <c r="A593" s="22">
        <v>44529</v>
      </c>
      <c r="B593" s="23">
        <v>369</v>
      </c>
      <c r="C593" s="23" t="s">
        <v>279</v>
      </c>
      <c r="D593" s="23" t="s">
        <v>283</v>
      </c>
      <c r="E593" s="24">
        <v>70800</v>
      </c>
    </row>
    <row r="594" spans="1:5" x14ac:dyDescent="0.25">
      <c r="A594" s="22">
        <v>44566</v>
      </c>
      <c r="B594" s="23">
        <v>389</v>
      </c>
      <c r="C594" s="23" t="s">
        <v>279</v>
      </c>
      <c r="D594" s="23" t="s">
        <v>120</v>
      </c>
      <c r="E594" s="24">
        <v>71000</v>
      </c>
    </row>
    <row r="595" spans="1:5" x14ac:dyDescent="0.25">
      <c r="A595" s="22">
        <v>44635</v>
      </c>
      <c r="B595" s="23">
        <v>486</v>
      </c>
      <c r="C595" s="23" t="s">
        <v>279</v>
      </c>
      <c r="D595" s="23" t="s">
        <v>24</v>
      </c>
      <c r="E595" s="24">
        <v>51800</v>
      </c>
    </row>
    <row r="596" spans="1:5" x14ac:dyDescent="0.25">
      <c r="A596" s="22">
        <v>44721</v>
      </c>
      <c r="B596" s="23">
        <v>388</v>
      </c>
      <c r="C596" s="23" t="s">
        <v>279</v>
      </c>
      <c r="D596" s="23" t="s">
        <v>25</v>
      </c>
      <c r="E596" s="24">
        <v>17750</v>
      </c>
    </row>
    <row r="597" spans="1:5" x14ac:dyDescent="0.25">
      <c r="A597" s="22">
        <v>44721</v>
      </c>
      <c r="B597" s="23">
        <v>461</v>
      </c>
      <c r="C597" s="23" t="s">
        <v>279</v>
      </c>
      <c r="D597" s="23" t="s">
        <v>25</v>
      </c>
      <c r="E597" s="24">
        <v>93600</v>
      </c>
    </row>
    <row r="598" spans="1:5" x14ac:dyDescent="0.25">
      <c r="A598" s="22">
        <v>44771</v>
      </c>
      <c r="B598" s="23">
        <v>660</v>
      </c>
      <c r="C598" s="23" t="s">
        <v>279</v>
      </c>
      <c r="D598" s="23" t="s">
        <v>25</v>
      </c>
      <c r="E598" s="24">
        <v>66542</v>
      </c>
    </row>
    <row r="599" spans="1:5" x14ac:dyDescent="0.25">
      <c r="A599" s="22">
        <v>44771</v>
      </c>
      <c r="B599" s="23">
        <v>673</v>
      </c>
      <c r="C599" s="23" t="s">
        <v>279</v>
      </c>
      <c r="D599" s="23" t="s">
        <v>24</v>
      </c>
      <c r="E599" s="24">
        <v>107800</v>
      </c>
    </row>
    <row r="600" spans="1:5" x14ac:dyDescent="0.25">
      <c r="A600" s="22">
        <v>44783</v>
      </c>
      <c r="B600" s="23">
        <v>682</v>
      </c>
      <c r="C600" s="23" t="s">
        <v>279</v>
      </c>
      <c r="D600" s="23" t="s">
        <v>25</v>
      </c>
      <c r="E600" s="24">
        <v>84800</v>
      </c>
    </row>
    <row r="601" spans="1:5" x14ac:dyDescent="0.25">
      <c r="A601" s="22">
        <v>44784</v>
      </c>
      <c r="B601" s="23">
        <v>672</v>
      </c>
      <c r="C601" s="23" t="s">
        <v>279</v>
      </c>
      <c r="D601" s="23" t="s">
        <v>25</v>
      </c>
      <c r="E601" s="24">
        <v>142200</v>
      </c>
    </row>
    <row r="602" spans="1:5" x14ac:dyDescent="0.25">
      <c r="A602" s="22">
        <v>44784</v>
      </c>
      <c r="B602" s="23">
        <v>675</v>
      </c>
      <c r="C602" s="23" t="s">
        <v>279</v>
      </c>
      <c r="D602" s="23" t="s">
        <v>25</v>
      </c>
      <c r="E602" s="24">
        <v>158200</v>
      </c>
    </row>
    <row r="603" spans="1:5" x14ac:dyDescent="0.25">
      <c r="A603" s="22">
        <v>44802</v>
      </c>
      <c r="B603" s="23">
        <v>699</v>
      </c>
      <c r="C603" s="23" t="s">
        <v>279</v>
      </c>
      <c r="D603" s="23" t="s">
        <v>25</v>
      </c>
      <c r="E603" s="24">
        <v>156940</v>
      </c>
    </row>
    <row r="604" spans="1:5" x14ac:dyDescent="0.25">
      <c r="A604" s="22">
        <v>44803</v>
      </c>
      <c r="B604" s="23">
        <v>701</v>
      </c>
      <c r="C604" s="23" t="s">
        <v>279</v>
      </c>
      <c r="D604" s="23" t="s">
        <v>25</v>
      </c>
      <c r="E604" s="24">
        <v>14000</v>
      </c>
    </row>
    <row r="605" spans="1:5" x14ac:dyDescent="0.25">
      <c r="A605" s="22">
        <v>44803</v>
      </c>
      <c r="B605" s="23">
        <v>696</v>
      </c>
      <c r="C605" s="23" t="s">
        <v>279</v>
      </c>
      <c r="D605" s="23" t="s">
        <v>25</v>
      </c>
      <c r="E605" s="24">
        <v>151200</v>
      </c>
    </row>
    <row r="606" spans="1:5" x14ac:dyDescent="0.25">
      <c r="A606" s="22">
        <v>44811</v>
      </c>
      <c r="B606" s="23">
        <v>696</v>
      </c>
      <c r="C606" s="23" t="s">
        <v>279</v>
      </c>
      <c r="D606" s="23" t="s">
        <v>25</v>
      </c>
      <c r="E606" s="24">
        <v>151200</v>
      </c>
    </row>
    <row r="607" spans="1:5" x14ac:dyDescent="0.25">
      <c r="A607" s="22">
        <v>43847</v>
      </c>
      <c r="B607" s="23">
        <v>13152</v>
      </c>
      <c r="C607" s="23" t="s">
        <v>254</v>
      </c>
      <c r="D607" s="23" t="s">
        <v>255</v>
      </c>
      <c r="E607" s="24">
        <v>67590.399999999994</v>
      </c>
    </row>
    <row r="608" spans="1:5" x14ac:dyDescent="0.25">
      <c r="A608" s="22">
        <v>43868</v>
      </c>
      <c r="B608" s="23">
        <v>13220</v>
      </c>
      <c r="C608" s="23" t="s">
        <v>254</v>
      </c>
      <c r="D608" s="23" t="s">
        <v>257</v>
      </c>
      <c r="E608" s="24">
        <v>15340</v>
      </c>
    </row>
    <row r="609" spans="1:5" x14ac:dyDescent="0.25">
      <c r="A609" s="22">
        <v>43868</v>
      </c>
      <c r="B609" s="23">
        <v>13221</v>
      </c>
      <c r="C609" s="23" t="s">
        <v>254</v>
      </c>
      <c r="D609" s="23" t="s">
        <v>256</v>
      </c>
      <c r="E609" s="24">
        <v>23010</v>
      </c>
    </row>
    <row r="610" spans="1:5" x14ac:dyDescent="0.25">
      <c r="A610" s="22">
        <v>43868</v>
      </c>
      <c r="B610" s="23">
        <v>13274</v>
      </c>
      <c r="C610" s="23" t="s">
        <v>254</v>
      </c>
      <c r="D610" s="23" t="s">
        <v>258</v>
      </c>
      <c r="E610" s="24">
        <v>244319</v>
      </c>
    </row>
    <row r="611" spans="1:5" x14ac:dyDescent="0.25">
      <c r="A611" s="22">
        <v>43879</v>
      </c>
      <c r="B611" s="23">
        <v>13273</v>
      </c>
      <c r="C611" s="23" t="s">
        <v>254</v>
      </c>
      <c r="D611" s="23" t="s">
        <v>259</v>
      </c>
      <c r="E611" s="24">
        <v>12567</v>
      </c>
    </row>
    <row r="612" spans="1:5" x14ac:dyDescent="0.25">
      <c r="A612" s="22">
        <v>43787</v>
      </c>
      <c r="B612" s="23">
        <v>2828</v>
      </c>
      <c r="C612" s="23" t="s">
        <v>260</v>
      </c>
      <c r="D612" s="23" t="s">
        <v>261</v>
      </c>
      <c r="E612" s="24">
        <v>68514.929999999993</v>
      </c>
    </row>
    <row r="613" spans="1:5" x14ac:dyDescent="0.25">
      <c r="A613" s="22">
        <v>43787</v>
      </c>
      <c r="B613" s="23">
        <v>2829</v>
      </c>
      <c r="C613" s="23" t="s">
        <v>260</v>
      </c>
      <c r="D613" s="23" t="s">
        <v>262</v>
      </c>
      <c r="E613" s="24">
        <v>22628.86</v>
      </c>
    </row>
    <row r="614" spans="1:5" x14ac:dyDescent="0.25">
      <c r="A614" s="22">
        <v>43843</v>
      </c>
      <c r="B614" s="23">
        <v>3040</v>
      </c>
      <c r="C614" s="23" t="s">
        <v>260</v>
      </c>
      <c r="D614" s="23" t="s">
        <v>263</v>
      </c>
      <c r="E614" s="24">
        <v>73278</v>
      </c>
    </row>
    <row r="615" spans="1:5" x14ac:dyDescent="0.25">
      <c r="A615" s="22">
        <v>43857</v>
      </c>
      <c r="B615" s="23">
        <v>3043</v>
      </c>
      <c r="C615" s="23" t="s">
        <v>260</v>
      </c>
      <c r="D615" s="23" t="s">
        <v>264</v>
      </c>
      <c r="E615" s="24">
        <v>83072</v>
      </c>
    </row>
    <row r="616" spans="1:5" x14ac:dyDescent="0.25">
      <c r="A616" s="22">
        <v>43861</v>
      </c>
      <c r="B616" s="23">
        <v>3061</v>
      </c>
      <c r="C616" s="23" t="s">
        <v>260</v>
      </c>
      <c r="D616" s="23" t="s">
        <v>265</v>
      </c>
      <c r="E616" s="24">
        <v>33099</v>
      </c>
    </row>
    <row r="617" spans="1:5" x14ac:dyDescent="0.25">
      <c r="A617" s="22">
        <v>43880</v>
      </c>
      <c r="B617" s="23">
        <v>3129</v>
      </c>
      <c r="C617" s="23" t="s">
        <v>260</v>
      </c>
      <c r="D617" s="23" t="s">
        <v>266</v>
      </c>
      <c r="E617" s="24">
        <v>22327.200000000001</v>
      </c>
    </row>
    <row r="618" spans="1:5" x14ac:dyDescent="0.25">
      <c r="A618" s="22">
        <v>43980</v>
      </c>
      <c r="B618" s="23">
        <v>3384</v>
      </c>
      <c r="C618" s="23" t="s">
        <v>260</v>
      </c>
      <c r="D618" s="23" t="s">
        <v>267</v>
      </c>
      <c r="E618" s="24">
        <v>6367.01</v>
      </c>
    </row>
    <row r="619" spans="1:5" x14ac:dyDescent="0.25">
      <c r="A619" s="22">
        <v>43983</v>
      </c>
      <c r="B619" s="23">
        <v>3385</v>
      </c>
      <c r="C619" s="23" t="s">
        <v>260</v>
      </c>
      <c r="D619" s="23" t="s">
        <v>268</v>
      </c>
      <c r="E619" s="24">
        <v>17200.29</v>
      </c>
    </row>
    <row r="620" spans="1:5" x14ac:dyDescent="0.25">
      <c r="A620" s="22">
        <v>44174</v>
      </c>
      <c r="B620" s="23">
        <v>2918</v>
      </c>
      <c r="C620" s="23" t="s">
        <v>260</v>
      </c>
      <c r="D620" s="23" t="s">
        <v>263</v>
      </c>
      <c r="E620" s="24">
        <v>73278</v>
      </c>
    </row>
    <row r="621" spans="1:5" x14ac:dyDescent="0.25">
      <c r="A621" s="22">
        <v>44358</v>
      </c>
      <c r="B621" s="23">
        <v>4538</v>
      </c>
      <c r="C621" s="23" t="s">
        <v>260</v>
      </c>
      <c r="D621" s="23" t="s">
        <v>269</v>
      </c>
      <c r="E621" s="24">
        <v>12128</v>
      </c>
    </row>
    <row r="622" spans="1:5" x14ac:dyDescent="0.25">
      <c r="A622" s="22">
        <v>44456</v>
      </c>
      <c r="B622" s="23">
        <v>4610</v>
      </c>
      <c r="C622" s="23" t="s">
        <v>260</v>
      </c>
      <c r="D622" s="23" t="s">
        <v>269</v>
      </c>
      <c r="E622" s="24">
        <v>54398</v>
      </c>
    </row>
    <row r="623" spans="1:5" x14ac:dyDescent="0.25">
      <c r="A623" s="22">
        <v>44553</v>
      </c>
      <c r="B623" s="23">
        <v>5065</v>
      </c>
      <c r="C623" s="23" t="s">
        <v>260</v>
      </c>
      <c r="D623" s="23" t="s">
        <v>269</v>
      </c>
      <c r="E623" s="24">
        <v>51312.3</v>
      </c>
    </row>
    <row r="624" spans="1:5" x14ac:dyDescent="0.25">
      <c r="A624" s="22">
        <v>44566</v>
      </c>
      <c r="B624" s="23">
        <v>5076</v>
      </c>
      <c r="C624" s="23" t="s">
        <v>260</v>
      </c>
      <c r="D624" s="23" t="s">
        <v>270</v>
      </c>
      <c r="E624" s="24">
        <v>117079.6</v>
      </c>
    </row>
    <row r="625" spans="1:5" x14ac:dyDescent="0.25">
      <c r="A625" s="22">
        <v>44696</v>
      </c>
      <c r="B625" s="23">
        <v>5411</v>
      </c>
      <c r="C625" s="23" t="s">
        <v>260</v>
      </c>
      <c r="D625" s="23" t="s">
        <v>23</v>
      </c>
      <c r="E625" s="24">
        <v>78462.92</v>
      </c>
    </row>
    <row r="626" spans="1:5" x14ac:dyDescent="0.25">
      <c r="A626" s="22">
        <v>44729</v>
      </c>
      <c r="B626" s="23">
        <v>5417</v>
      </c>
      <c r="C626" s="23" t="s">
        <v>260</v>
      </c>
      <c r="D626" s="23" t="s">
        <v>23</v>
      </c>
      <c r="E626" s="24">
        <v>78462.92</v>
      </c>
    </row>
    <row r="627" spans="1:5" x14ac:dyDescent="0.25">
      <c r="A627" s="22">
        <v>44834</v>
      </c>
      <c r="B627" s="23">
        <v>5576</v>
      </c>
      <c r="C627" s="23" t="s">
        <v>260</v>
      </c>
      <c r="D627" s="23" t="s">
        <v>23</v>
      </c>
      <c r="E627" s="24">
        <v>6606.06</v>
      </c>
    </row>
    <row r="628" spans="1:5" x14ac:dyDescent="0.25">
      <c r="A628" s="22">
        <v>44211</v>
      </c>
      <c r="B628" s="23">
        <v>2402</v>
      </c>
      <c r="C628" s="23" t="s">
        <v>271</v>
      </c>
      <c r="D628" s="23" t="s">
        <v>272</v>
      </c>
      <c r="E628" s="24">
        <v>28667.66</v>
      </c>
    </row>
    <row r="629" spans="1:5" x14ac:dyDescent="0.25">
      <c r="A629" s="22">
        <v>44235</v>
      </c>
      <c r="B629" s="23">
        <v>2493</v>
      </c>
      <c r="C629" s="23" t="s">
        <v>271</v>
      </c>
      <c r="D629" s="23" t="s">
        <v>273</v>
      </c>
      <c r="E629" s="24">
        <v>40367.199999999997</v>
      </c>
    </row>
    <row r="630" spans="1:5" x14ac:dyDescent="0.25">
      <c r="A630" s="22">
        <v>44239</v>
      </c>
      <c r="B630" s="23">
        <v>2471</v>
      </c>
      <c r="C630" s="23" t="s">
        <v>271</v>
      </c>
      <c r="D630" s="23" t="s">
        <v>274</v>
      </c>
      <c r="E630" s="24">
        <v>13990.31</v>
      </c>
    </row>
    <row r="631" spans="1:5" x14ac:dyDescent="0.25">
      <c r="A631" s="22">
        <v>44258</v>
      </c>
      <c r="B631" s="23">
        <v>2532</v>
      </c>
      <c r="C631" s="23" t="s">
        <v>271</v>
      </c>
      <c r="D631" s="23" t="s">
        <v>275</v>
      </c>
      <c r="E631" s="24">
        <v>65226.93</v>
      </c>
    </row>
    <row r="632" spans="1:5" x14ac:dyDescent="0.25">
      <c r="A632" s="22">
        <v>44265</v>
      </c>
      <c r="B632" s="23">
        <v>3852</v>
      </c>
      <c r="C632" s="23" t="s">
        <v>271</v>
      </c>
      <c r="D632" s="23" t="s">
        <v>276</v>
      </c>
      <c r="E632" s="24">
        <v>46150.8</v>
      </c>
    </row>
    <row r="633" spans="1:5" x14ac:dyDescent="0.25">
      <c r="A633" s="22">
        <v>44293</v>
      </c>
      <c r="B633" s="23">
        <v>3962</v>
      </c>
      <c r="C633" s="23" t="s">
        <v>271</v>
      </c>
      <c r="D633" s="23" t="s">
        <v>277</v>
      </c>
      <c r="E633" s="24">
        <v>38258.35</v>
      </c>
    </row>
    <row r="634" spans="1:5" x14ac:dyDescent="0.25">
      <c r="A634" s="22">
        <v>44302</v>
      </c>
      <c r="B634" s="23">
        <v>4016</v>
      </c>
      <c r="C634" s="23" t="s">
        <v>271</v>
      </c>
      <c r="D634" s="23" t="s">
        <v>278</v>
      </c>
      <c r="E634" s="24">
        <v>46167.199999999997</v>
      </c>
    </row>
    <row r="635" spans="1:5" x14ac:dyDescent="0.25">
      <c r="A635" s="22">
        <v>44031</v>
      </c>
      <c r="B635" s="23">
        <v>51</v>
      </c>
      <c r="C635" s="23" t="s">
        <v>286</v>
      </c>
      <c r="D635" s="23" t="s">
        <v>287</v>
      </c>
      <c r="E635" s="24">
        <v>250103</v>
      </c>
    </row>
    <row r="636" spans="1:5" x14ac:dyDescent="0.25">
      <c r="A636" s="22">
        <v>44270</v>
      </c>
      <c r="B636" s="23">
        <v>163</v>
      </c>
      <c r="C636" s="23" t="s">
        <v>288</v>
      </c>
      <c r="D636" s="23" t="s">
        <v>289</v>
      </c>
      <c r="E636" s="24">
        <v>98595</v>
      </c>
    </row>
    <row r="637" spans="1:5" x14ac:dyDescent="0.25">
      <c r="A637" s="22">
        <v>44284</v>
      </c>
      <c r="B637" s="23">
        <v>169</v>
      </c>
      <c r="C637" s="23" t="s">
        <v>288</v>
      </c>
      <c r="D637" s="23" t="s">
        <v>290</v>
      </c>
      <c r="E637" s="24">
        <v>98750</v>
      </c>
    </row>
    <row r="638" spans="1:5" x14ac:dyDescent="0.25">
      <c r="A638" s="22">
        <v>44452</v>
      </c>
      <c r="B638" s="23">
        <v>212</v>
      </c>
      <c r="C638" s="23" t="s">
        <v>288</v>
      </c>
      <c r="D638" s="23" t="s">
        <v>290</v>
      </c>
      <c r="E638" s="24">
        <v>76919.039999999994</v>
      </c>
    </row>
    <row r="639" spans="1:5" x14ac:dyDescent="0.25">
      <c r="A639" s="22">
        <v>44462</v>
      </c>
      <c r="B639" s="23">
        <v>216</v>
      </c>
      <c r="C639" s="23" t="s">
        <v>288</v>
      </c>
      <c r="D639" s="23" t="s">
        <v>291</v>
      </c>
      <c r="E639" s="24">
        <v>70092</v>
      </c>
    </row>
    <row r="640" spans="1:5" x14ac:dyDescent="0.25">
      <c r="A640" s="22">
        <v>44488</v>
      </c>
      <c r="B640" s="23">
        <v>224</v>
      </c>
      <c r="C640" s="23" t="s">
        <v>288</v>
      </c>
      <c r="D640" s="23" t="s">
        <v>291</v>
      </c>
      <c r="E640" s="24">
        <v>87912</v>
      </c>
    </row>
    <row r="641" spans="1:5" x14ac:dyDescent="0.25">
      <c r="A641" s="22">
        <v>44495</v>
      </c>
      <c r="B641" s="23">
        <v>232</v>
      </c>
      <c r="C641" s="23" t="s">
        <v>288</v>
      </c>
      <c r="D641" s="23" t="s">
        <v>270</v>
      </c>
      <c r="E641" s="24">
        <v>140184</v>
      </c>
    </row>
    <row r="642" spans="1:5" x14ac:dyDescent="0.25">
      <c r="A642" s="22">
        <v>44512</v>
      </c>
      <c r="B642" s="23">
        <v>246</v>
      </c>
      <c r="C642" s="23" t="s">
        <v>288</v>
      </c>
      <c r="D642" s="23" t="s">
        <v>294</v>
      </c>
      <c r="E642" s="24">
        <v>112147.2</v>
      </c>
    </row>
    <row r="643" spans="1:5" x14ac:dyDescent="0.25">
      <c r="A643" s="22">
        <v>44512</v>
      </c>
      <c r="B643" s="23">
        <v>248</v>
      </c>
      <c r="C643" s="23" t="s">
        <v>288</v>
      </c>
      <c r="D643" s="23" t="s">
        <v>292</v>
      </c>
      <c r="E643" s="24">
        <v>96800</v>
      </c>
    </row>
    <row r="644" spans="1:5" x14ac:dyDescent="0.25">
      <c r="A644" s="22">
        <v>44512</v>
      </c>
      <c r="B644" s="23">
        <v>250</v>
      </c>
      <c r="C644" s="23" t="s">
        <v>288</v>
      </c>
      <c r="D644" s="23" t="s">
        <v>293</v>
      </c>
      <c r="E644" s="24">
        <v>46812.959999999999</v>
      </c>
    </row>
    <row r="645" spans="1:5" x14ac:dyDescent="0.25">
      <c r="A645" s="22">
        <v>44529</v>
      </c>
      <c r="B645" s="23">
        <v>264</v>
      </c>
      <c r="C645" s="23" t="s">
        <v>288</v>
      </c>
      <c r="D645" s="23" t="s">
        <v>295</v>
      </c>
      <c r="E645" s="24">
        <v>37400</v>
      </c>
    </row>
    <row r="646" spans="1:5" x14ac:dyDescent="0.25">
      <c r="A646" s="22">
        <v>44538</v>
      </c>
      <c r="B646" s="23">
        <v>267</v>
      </c>
      <c r="C646" s="23" t="s">
        <v>288</v>
      </c>
      <c r="D646" s="23" t="s">
        <v>295</v>
      </c>
      <c r="E646" s="24">
        <v>8566.7999999999993</v>
      </c>
    </row>
    <row r="647" spans="1:5" x14ac:dyDescent="0.25">
      <c r="A647" s="22">
        <v>44539</v>
      </c>
      <c r="B647" s="23">
        <v>270</v>
      </c>
      <c r="C647" s="23" t="s">
        <v>288</v>
      </c>
      <c r="D647" s="23" t="s">
        <v>242</v>
      </c>
      <c r="E647" s="24">
        <v>22000</v>
      </c>
    </row>
    <row r="648" spans="1:5" x14ac:dyDescent="0.25">
      <c r="A648" s="22">
        <v>44550</v>
      </c>
      <c r="B648" s="23">
        <v>275</v>
      </c>
      <c r="C648" s="23" t="s">
        <v>288</v>
      </c>
      <c r="D648" s="23" t="s">
        <v>296</v>
      </c>
      <c r="E648" s="24">
        <v>104359.2</v>
      </c>
    </row>
    <row r="649" spans="1:5" x14ac:dyDescent="0.25">
      <c r="A649" s="22">
        <v>44550</v>
      </c>
      <c r="B649" s="23">
        <v>278</v>
      </c>
      <c r="C649" s="23" t="s">
        <v>288</v>
      </c>
      <c r="D649" s="23" t="s">
        <v>242</v>
      </c>
      <c r="E649" s="24">
        <v>88000</v>
      </c>
    </row>
    <row r="650" spans="1:5" x14ac:dyDescent="0.25">
      <c r="A650" s="22">
        <v>44557</v>
      </c>
      <c r="B650" s="23">
        <v>281</v>
      </c>
      <c r="C650" s="23" t="s">
        <v>288</v>
      </c>
      <c r="D650" s="23" t="s">
        <v>297</v>
      </c>
      <c r="E650" s="24">
        <v>22400</v>
      </c>
    </row>
    <row r="651" spans="1:5" x14ac:dyDescent="0.25">
      <c r="A651" s="22">
        <v>44557</v>
      </c>
      <c r="B651" s="23">
        <v>290</v>
      </c>
      <c r="C651" s="23" t="s">
        <v>288</v>
      </c>
      <c r="D651" s="23" t="s">
        <v>88</v>
      </c>
      <c r="E651" s="24">
        <v>85800</v>
      </c>
    </row>
    <row r="652" spans="1:5" x14ac:dyDescent="0.25">
      <c r="A652" s="22">
        <v>44563</v>
      </c>
      <c r="B652" s="23">
        <v>237</v>
      </c>
      <c r="C652" s="23" t="s">
        <v>288</v>
      </c>
      <c r="D652" s="23" t="s">
        <v>88</v>
      </c>
      <c r="E652" s="24">
        <v>11729.2</v>
      </c>
    </row>
    <row r="653" spans="1:5" x14ac:dyDescent="0.25">
      <c r="A653" s="22">
        <v>44566</v>
      </c>
      <c r="B653" s="23">
        <v>285</v>
      </c>
      <c r="C653" s="23" t="s">
        <v>288</v>
      </c>
      <c r="D653" s="23" t="s">
        <v>298</v>
      </c>
      <c r="E653" s="24">
        <v>24860</v>
      </c>
    </row>
    <row r="654" spans="1:5" x14ac:dyDescent="0.25">
      <c r="A654" s="22">
        <v>44566</v>
      </c>
      <c r="B654" s="23">
        <v>294</v>
      </c>
      <c r="C654" s="23" t="s">
        <v>288</v>
      </c>
      <c r="D654" s="23" t="s">
        <v>88</v>
      </c>
      <c r="E654" s="24">
        <v>62280</v>
      </c>
    </row>
    <row r="655" spans="1:5" x14ac:dyDescent="0.25">
      <c r="A655" s="22">
        <v>44566</v>
      </c>
      <c r="B655" s="23">
        <v>1009</v>
      </c>
      <c r="C655" s="23" t="s">
        <v>288</v>
      </c>
      <c r="D655" s="23" t="s">
        <v>88</v>
      </c>
      <c r="E655" s="24">
        <v>87912</v>
      </c>
    </row>
    <row r="656" spans="1:5" x14ac:dyDescent="0.25">
      <c r="A656" s="22">
        <v>44719</v>
      </c>
      <c r="B656" s="23">
        <v>387</v>
      </c>
      <c r="C656" s="23" t="s">
        <v>288</v>
      </c>
      <c r="D656" s="23" t="s">
        <v>236</v>
      </c>
      <c r="E656" s="24">
        <v>135800</v>
      </c>
    </row>
    <row r="657" spans="1:5" x14ac:dyDescent="0.25">
      <c r="A657" s="22">
        <v>44719</v>
      </c>
      <c r="B657" s="23">
        <v>389</v>
      </c>
      <c r="C657" s="23" t="s">
        <v>288</v>
      </c>
      <c r="D657" s="23" t="s">
        <v>236</v>
      </c>
      <c r="E657" s="24">
        <v>110094</v>
      </c>
    </row>
    <row r="658" spans="1:5" x14ac:dyDescent="0.25">
      <c r="A658" s="22">
        <v>44727</v>
      </c>
      <c r="B658" s="23">
        <v>397</v>
      </c>
      <c r="C658" s="23" t="s">
        <v>288</v>
      </c>
      <c r="D658" s="23" t="s">
        <v>23</v>
      </c>
      <c r="E658" s="24">
        <v>73396</v>
      </c>
    </row>
    <row r="659" spans="1:5" x14ac:dyDescent="0.25">
      <c r="A659" s="22">
        <v>44742</v>
      </c>
      <c r="B659" s="23">
        <v>407</v>
      </c>
      <c r="C659" s="23" t="s">
        <v>288</v>
      </c>
      <c r="D659" s="23" t="s">
        <v>23</v>
      </c>
      <c r="E659" s="24">
        <v>35800</v>
      </c>
    </row>
    <row r="660" spans="1:5" x14ac:dyDescent="0.25">
      <c r="A660" s="22">
        <v>44753</v>
      </c>
      <c r="B660" s="23">
        <v>415</v>
      </c>
      <c r="C660" s="23" t="s">
        <v>288</v>
      </c>
      <c r="D660" s="23" t="s">
        <v>23</v>
      </c>
      <c r="E660" s="24">
        <v>18408</v>
      </c>
    </row>
    <row r="661" spans="1:5" x14ac:dyDescent="0.25">
      <c r="A661" s="22">
        <v>44753</v>
      </c>
      <c r="B661" s="23">
        <v>456</v>
      </c>
      <c r="C661" s="23" t="s">
        <v>288</v>
      </c>
      <c r="D661" s="23" t="s">
        <v>23</v>
      </c>
      <c r="E661" s="24">
        <v>33750</v>
      </c>
    </row>
    <row r="662" spans="1:5" x14ac:dyDescent="0.25">
      <c r="A662" s="22">
        <v>44031</v>
      </c>
      <c r="B662" s="23">
        <v>742</v>
      </c>
      <c r="C662" s="23" t="s">
        <v>299</v>
      </c>
      <c r="D662" s="23" t="s">
        <v>300</v>
      </c>
      <c r="E662" s="24">
        <v>15100</v>
      </c>
    </row>
    <row r="663" spans="1:5" x14ac:dyDescent="0.25">
      <c r="A663" s="22">
        <v>44670</v>
      </c>
      <c r="B663" s="23">
        <v>3004</v>
      </c>
      <c r="C663" s="23" t="s">
        <v>299</v>
      </c>
      <c r="D663" s="23" t="s">
        <v>301</v>
      </c>
      <c r="E663" s="24">
        <v>41000</v>
      </c>
    </row>
    <row r="664" spans="1:5" x14ac:dyDescent="0.25">
      <c r="A664" s="22">
        <v>44706</v>
      </c>
      <c r="B664" s="23">
        <v>3204</v>
      </c>
      <c r="C664" s="23" t="s">
        <v>299</v>
      </c>
      <c r="D664" s="23" t="s">
        <v>302</v>
      </c>
      <c r="E664" s="24">
        <v>96000</v>
      </c>
    </row>
    <row r="665" spans="1:5" x14ac:dyDescent="0.25">
      <c r="A665" s="22">
        <v>44719</v>
      </c>
      <c r="B665" s="23">
        <v>3299</v>
      </c>
      <c r="C665" s="23" t="s">
        <v>299</v>
      </c>
      <c r="D665" s="23" t="s">
        <v>302</v>
      </c>
      <c r="E665" s="24">
        <v>162975</v>
      </c>
    </row>
    <row r="666" spans="1:5" x14ac:dyDescent="0.25">
      <c r="A666" s="22">
        <v>44285</v>
      </c>
      <c r="B666" s="23">
        <v>24251</v>
      </c>
      <c r="C666" s="23" t="s">
        <v>303</v>
      </c>
      <c r="D666" s="23" t="s">
        <v>304</v>
      </c>
      <c r="E666" s="24">
        <v>122046.6</v>
      </c>
    </row>
    <row r="667" spans="1:5" x14ac:dyDescent="0.25">
      <c r="A667" s="22">
        <v>44330</v>
      </c>
      <c r="B667" s="23">
        <v>24492</v>
      </c>
      <c r="C667" s="23" t="s">
        <v>303</v>
      </c>
      <c r="D667" s="23" t="s">
        <v>305</v>
      </c>
      <c r="E667" s="24">
        <v>76168.5</v>
      </c>
    </row>
    <row r="668" spans="1:5" x14ac:dyDescent="0.25">
      <c r="A668" s="22">
        <v>44410</v>
      </c>
      <c r="B668" s="23">
        <v>24981</v>
      </c>
      <c r="C668" s="23" t="s">
        <v>303</v>
      </c>
      <c r="D668" s="23" t="s">
        <v>306</v>
      </c>
      <c r="E668" s="24">
        <v>90005.759999999995</v>
      </c>
    </row>
    <row r="669" spans="1:5" x14ac:dyDescent="0.25">
      <c r="A669" s="22">
        <v>44462</v>
      </c>
      <c r="B669" s="23">
        <v>25321</v>
      </c>
      <c r="C669" s="23" t="s">
        <v>303</v>
      </c>
      <c r="D669" s="23" t="s">
        <v>307</v>
      </c>
      <c r="E669" s="24">
        <v>78133.5</v>
      </c>
    </row>
    <row r="670" spans="1:5" x14ac:dyDescent="0.25">
      <c r="A670" s="22">
        <v>44473</v>
      </c>
      <c r="B670" s="23">
        <v>25364</v>
      </c>
      <c r="C670" s="23" t="s">
        <v>303</v>
      </c>
      <c r="D670" s="23" t="s">
        <v>307</v>
      </c>
      <c r="E670" s="24">
        <v>16902.32</v>
      </c>
    </row>
    <row r="671" spans="1:5" x14ac:dyDescent="0.25">
      <c r="A671" s="22">
        <v>44495</v>
      </c>
      <c r="B671" s="23">
        <v>25543</v>
      </c>
      <c r="C671" s="23" t="s">
        <v>303</v>
      </c>
      <c r="D671" s="23" t="s">
        <v>308</v>
      </c>
      <c r="E671" s="24">
        <v>32773.67</v>
      </c>
    </row>
    <row r="672" spans="1:5" x14ac:dyDescent="0.25">
      <c r="A672" s="22">
        <v>44511</v>
      </c>
      <c r="B672" s="23">
        <v>25579</v>
      </c>
      <c r="C672" s="23" t="s">
        <v>303</v>
      </c>
      <c r="D672" s="23" t="s">
        <v>307</v>
      </c>
      <c r="E672" s="24">
        <v>42605.78</v>
      </c>
    </row>
    <row r="673" spans="1:5" x14ac:dyDescent="0.25">
      <c r="A673" s="22">
        <v>44511</v>
      </c>
      <c r="B673" s="23">
        <v>25619</v>
      </c>
      <c r="C673" s="23" t="s">
        <v>303</v>
      </c>
      <c r="D673" s="23" t="s">
        <v>307</v>
      </c>
      <c r="E673" s="24">
        <v>38101.49</v>
      </c>
    </row>
    <row r="674" spans="1:5" x14ac:dyDescent="0.25">
      <c r="A674" s="22">
        <v>44512</v>
      </c>
      <c r="B674" s="23">
        <v>25653</v>
      </c>
      <c r="C674" s="23" t="s">
        <v>303</v>
      </c>
      <c r="D674" s="23" t="s">
        <v>307</v>
      </c>
      <c r="E674" s="24">
        <v>57151.88</v>
      </c>
    </row>
    <row r="675" spans="1:5" x14ac:dyDescent="0.25">
      <c r="A675" s="22">
        <v>44550</v>
      </c>
      <c r="B675" s="23">
        <v>25824</v>
      </c>
      <c r="C675" s="23" t="s">
        <v>303</v>
      </c>
      <c r="D675" s="23" t="s">
        <v>309</v>
      </c>
      <c r="E675" s="24">
        <v>113857.69</v>
      </c>
    </row>
    <row r="676" spans="1:5" x14ac:dyDescent="0.25">
      <c r="A676" s="22">
        <v>44553</v>
      </c>
      <c r="B676" s="23">
        <v>25874</v>
      </c>
      <c r="C676" s="23" t="s">
        <v>303</v>
      </c>
      <c r="D676" s="23" t="s">
        <v>25</v>
      </c>
      <c r="E676" s="24">
        <v>77487.649999999994</v>
      </c>
    </row>
    <row r="677" spans="1:5" x14ac:dyDescent="0.25">
      <c r="A677" s="22">
        <v>44553</v>
      </c>
      <c r="B677" s="23">
        <v>25875</v>
      </c>
      <c r="C677" s="23" t="s">
        <v>303</v>
      </c>
      <c r="D677" s="23" t="s">
        <v>25</v>
      </c>
      <c r="E677" s="24">
        <v>88526.82</v>
      </c>
    </row>
    <row r="678" spans="1:5" x14ac:dyDescent="0.25">
      <c r="A678" s="22">
        <v>44553</v>
      </c>
      <c r="B678" s="23">
        <v>25877</v>
      </c>
      <c r="C678" s="23" t="s">
        <v>303</v>
      </c>
      <c r="D678" s="23" t="s">
        <v>25</v>
      </c>
      <c r="E678" s="24">
        <v>55575.01</v>
      </c>
    </row>
    <row r="679" spans="1:5" x14ac:dyDescent="0.25">
      <c r="A679" s="22">
        <v>44614</v>
      </c>
      <c r="B679" s="23">
        <v>26208</v>
      </c>
      <c r="C679" s="23" t="s">
        <v>303</v>
      </c>
      <c r="D679" s="23" t="s">
        <v>128</v>
      </c>
      <c r="E679" s="24">
        <v>46695.76</v>
      </c>
    </row>
    <row r="680" spans="1:5" x14ac:dyDescent="0.25">
      <c r="A680" s="22">
        <v>44719</v>
      </c>
      <c r="B680" s="23">
        <v>26850</v>
      </c>
      <c r="C680" s="23" t="s">
        <v>303</v>
      </c>
      <c r="D680" s="23" t="s">
        <v>310</v>
      </c>
      <c r="E680" s="24">
        <v>10488.88</v>
      </c>
    </row>
    <row r="681" spans="1:5" x14ac:dyDescent="0.25">
      <c r="A681" s="22">
        <v>44719</v>
      </c>
      <c r="B681" s="23">
        <v>26875</v>
      </c>
      <c r="C681" s="23" t="s">
        <v>303</v>
      </c>
      <c r="D681" s="23" t="s">
        <v>25</v>
      </c>
      <c r="E681" s="24">
        <v>145397.24</v>
      </c>
    </row>
    <row r="682" spans="1:5" x14ac:dyDescent="0.25">
      <c r="A682" s="22">
        <v>44736</v>
      </c>
      <c r="B682" s="23">
        <v>26975</v>
      </c>
      <c r="C682" s="23" t="s">
        <v>303</v>
      </c>
      <c r="D682" s="23" t="s">
        <v>23</v>
      </c>
      <c r="E682" s="24">
        <v>9912</v>
      </c>
    </row>
    <row r="683" spans="1:5" x14ac:dyDescent="0.25">
      <c r="A683" s="22">
        <v>44753</v>
      </c>
      <c r="B683" s="23">
        <v>27038</v>
      </c>
      <c r="C683" s="23" t="s">
        <v>303</v>
      </c>
      <c r="D683" s="23" t="s">
        <v>23</v>
      </c>
      <c r="E683" s="24">
        <v>10488.88</v>
      </c>
    </row>
    <row r="684" spans="1:5" x14ac:dyDescent="0.25">
      <c r="A684" s="22">
        <v>44768</v>
      </c>
      <c r="B684" s="23">
        <v>27116</v>
      </c>
      <c r="C684" s="23" t="s">
        <v>303</v>
      </c>
      <c r="D684" s="23" t="s">
        <v>23</v>
      </c>
      <c r="E684" s="24">
        <v>52859.65</v>
      </c>
    </row>
    <row r="685" spans="1:5" x14ac:dyDescent="0.25">
      <c r="A685" s="22">
        <v>44768</v>
      </c>
      <c r="B685" s="23">
        <v>27149</v>
      </c>
      <c r="C685" s="23" t="s">
        <v>303</v>
      </c>
      <c r="D685" s="23" t="s">
        <v>23</v>
      </c>
      <c r="E685" s="24">
        <v>2719.2</v>
      </c>
    </row>
    <row r="686" spans="1:5" x14ac:dyDescent="0.25">
      <c r="A686" s="22">
        <v>44771</v>
      </c>
      <c r="B686" s="23">
        <v>27166</v>
      </c>
      <c r="C686" s="23" t="s">
        <v>303</v>
      </c>
      <c r="D686" s="23" t="s">
        <v>311</v>
      </c>
      <c r="E686" s="24">
        <v>121319.24</v>
      </c>
    </row>
    <row r="687" spans="1:5" x14ac:dyDescent="0.25">
      <c r="A687" s="22">
        <v>44771</v>
      </c>
      <c r="B687" s="23">
        <v>27215</v>
      </c>
      <c r="C687" s="23" t="s">
        <v>303</v>
      </c>
      <c r="D687" s="23" t="s">
        <v>312</v>
      </c>
      <c r="E687" s="24">
        <v>41933.31</v>
      </c>
    </row>
    <row r="688" spans="1:5" x14ac:dyDescent="0.25">
      <c r="A688" s="22">
        <v>44803</v>
      </c>
      <c r="B688" s="23">
        <v>27148</v>
      </c>
      <c r="C688" s="23" t="s">
        <v>303</v>
      </c>
      <c r="D688" s="23" t="s">
        <v>312</v>
      </c>
      <c r="E688" s="24">
        <v>4705.07</v>
      </c>
    </row>
    <row r="689" spans="1:5" x14ac:dyDescent="0.25">
      <c r="A689" s="22">
        <v>44833</v>
      </c>
      <c r="B689" s="23">
        <v>27525</v>
      </c>
      <c r="C689" s="23" t="s">
        <v>303</v>
      </c>
      <c r="D689" s="23" t="s">
        <v>312</v>
      </c>
      <c r="E689" s="24">
        <v>11682</v>
      </c>
    </row>
    <row r="690" spans="1:5" x14ac:dyDescent="0.25">
      <c r="A690" s="22">
        <v>44834</v>
      </c>
      <c r="B690" s="23">
        <v>27373</v>
      </c>
      <c r="C690" s="23" t="s">
        <v>303</v>
      </c>
      <c r="D690" s="23" t="s">
        <v>798</v>
      </c>
      <c r="E690" s="24">
        <v>10488.88</v>
      </c>
    </row>
    <row r="691" spans="1:5" x14ac:dyDescent="0.25">
      <c r="A691" s="22">
        <v>44428</v>
      </c>
      <c r="B691" s="23">
        <v>56733</v>
      </c>
      <c r="C691" s="23" t="s">
        <v>315</v>
      </c>
      <c r="D691" s="23" t="s">
        <v>318</v>
      </c>
      <c r="E691" s="24">
        <v>81320</v>
      </c>
    </row>
    <row r="692" spans="1:5" x14ac:dyDescent="0.25">
      <c r="A692" s="22">
        <v>44428</v>
      </c>
      <c r="B692" s="23">
        <v>56734</v>
      </c>
      <c r="C692" s="23" t="s">
        <v>315</v>
      </c>
      <c r="D692" s="23" t="s">
        <v>154</v>
      </c>
      <c r="E692" s="24">
        <v>126023.06</v>
      </c>
    </row>
    <row r="693" spans="1:5" x14ac:dyDescent="0.25">
      <c r="A693" s="22">
        <v>44428</v>
      </c>
      <c r="B693" s="23">
        <v>56735</v>
      </c>
      <c r="C693" s="23" t="s">
        <v>315</v>
      </c>
      <c r="D693" s="23" t="s">
        <v>319</v>
      </c>
      <c r="E693" s="24">
        <v>102028.04</v>
      </c>
    </row>
    <row r="694" spans="1:5" x14ac:dyDescent="0.25">
      <c r="A694" s="22">
        <v>44428</v>
      </c>
      <c r="B694" s="23">
        <v>56736</v>
      </c>
      <c r="C694" s="23" t="s">
        <v>315</v>
      </c>
      <c r="D694" s="23" t="s">
        <v>320</v>
      </c>
      <c r="E694" s="24">
        <v>106611.52</v>
      </c>
    </row>
    <row r="695" spans="1:5" x14ac:dyDescent="0.25">
      <c r="A695" s="22">
        <v>44428</v>
      </c>
      <c r="B695" s="23">
        <v>56737</v>
      </c>
      <c r="C695" s="23" t="s">
        <v>315</v>
      </c>
      <c r="D695" s="23" t="s">
        <v>317</v>
      </c>
      <c r="E695" s="24">
        <v>53040</v>
      </c>
    </row>
    <row r="696" spans="1:5" x14ac:dyDescent="0.25">
      <c r="A696" s="22">
        <v>44434</v>
      </c>
      <c r="B696" s="23">
        <v>57382</v>
      </c>
      <c r="C696" s="23" t="s">
        <v>315</v>
      </c>
      <c r="D696" s="23" t="s">
        <v>321</v>
      </c>
      <c r="E696" s="24">
        <v>123194.6</v>
      </c>
    </row>
    <row r="697" spans="1:5" x14ac:dyDescent="0.25">
      <c r="A697" s="22">
        <v>44440</v>
      </c>
      <c r="B697" s="23">
        <v>57361</v>
      </c>
      <c r="C697" s="23" t="s">
        <v>315</v>
      </c>
      <c r="D697" s="23" t="s">
        <v>323</v>
      </c>
      <c r="E697" s="24">
        <v>105000</v>
      </c>
    </row>
    <row r="698" spans="1:5" x14ac:dyDescent="0.25">
      <c r="A698" s="22">
        <v>44440</v>
      </c>
      <c r="B698" s="23">
        <v>57367</v>
      </c>
      <c r="C698" s="23" t="s">
        <v>315</v>
      </c>
      <c r="D698" s="23" t="s">
        <v>322</v>
      </c>
      <c r="E698" s="24">
        <v>116140</v>
      </c>
    </row>
    <row r="699" spans="1:5" x14ac:dyDescent="0.25">
      <c r="A699" s="22">
        <v>44448</v>
      </c>
      <c r="B699" s="23">
        <v>58011</v>
      </c>
      <c r="C699" s="23" t="s">
        <v>315</v>
      </c>
      <c r="D699" s="23" t="s">
        <v>324</v>
      </c>
      <c r="E699" s="24">
        <v>90282.55</v>
      </c>
    </row>
    <row r="700" spans="1:5" x14ac:dyDescent="0.25">
      <c r="A700" s="22">
        <v>44448</v>
      </c>
      <c r="B700" s="23">
        <v>58499</v>
      </c>
      <c r="C700" s="23" t="s">
        <v>315</v>
      </c>
      <c r="D700" s="23" t="s">
        <v>325</v>
      </c>
      <c r="E700" s="24">
        <v>61750</v>
      </c>
    </row>
    <row r="701" spans="1:5" x14ac:dyDescent="0.25">
      <c r="A701" s="22">
        <v>44448</v>
      </c>
      <c r="B701" s="23">
        <v>58612</v>
      </c>
      <c r="C701" s="23" t="s">
        <v>315</v>
      </c>
      <c r="D701" s="23" t="s">
        <v>323</v>
      </c>
      <c r="E701" s="24">
        <v>81000</v>
      </c>
    </row>
    <row r="702" spans="1:5" x14ac:dyDescent="0.25">
      <c r="A702" s="22">
        <v>44452</v>
      </c>
      <c r="B702" s="23">
        <v>59134</v>
      </c>
      <c r="C702" s="23" t="s">
        <v>315</v>
      </c>
      <c r="D702" s="23" t="s">
        <v>38</v>
      </c>
      <c r="E702" s="24">
        <v>126978.74</v>
      </c>
    </row>
    <row r="703" spans="1:5" x14ac:dyDescent="0.25">
      <c r="A703" s="22">
        <v>44452</v>
      </c>
      <c r="B703" s="23">
        <v>59925</v>
      </c>
      <c r="C703" s="23" t="s">
        <v>315</v>
      </c>
      <c r="D703" s="23" t="s">
        <v>326</v>
      </c>
      <c r="E703" s="24">
        <v>63248</v>
      </c>
    </row>
    <row r="704" spans="1:5" x14ac:dyDescent="0.25">
      <c r="A704" s="22">
        <v>44456</v>
      </c>
      <c r="B704" s="23">
        <v>55935</v>
      </c>
      <c r="C704" s="23" t="s">
        <v>315</v>
      </c>
      <c r="D704" s="23" t="s">
        <v>327</v>
      </c>
      <c r="E704" s="24">
        <v>68122.84</v>
      </c>
    </row>
    <row r="705" spans="1:5" x14ac:dyDescent="0.25">
      <c r="A705" s="22">
        <v>44456</v>
      </c>
      <c r="B705" s="23">
        <v>59190</v>
      </c>
      <c r="C705" s="23" t="s">
        <v>315</v>
      </c>
      <c r="D705" s="23" t="s">
        <v>329</v>
      </c>
      <c r="E705" s="24">
        <v>24696.959999999999</v>
      </c>
    </row>
    <row r="706" spans="1:5" x14ac:dyDescent="0.25">
      <c r="A706" s="22">
        <v>44456</v>
      </c>
      <c r="B706" s="23">
        <v>59253</v>
      </c>
      <c r="C706" s="23" t="s">
        <v>315</v>
      </c>
      <c r="D706" s="23" t="s">
        <v>328</v>
      </c>
      <c r="E706" s="24">
        <v>78000</v>
      </c>
    </row>
    <row r="707" spans="1:5" x14ac:dyDescent="0.25">
      <c r="A707" s="22">
        <v>44488</v>
      </c>
      <c r="B707" s="23">
        <v>62359</v>
      </c>
      <c r="C707" s="23" t="s">
        <v>315</v>
      </c>
      <c r="D707" s="23" t="s">
        <v>330</v>
      </c>
      <c r="E707" s="24">
        <v>106600</v>
      </c>
    </row>
    <row r="708" spans="1:5" x14ac:dyDescent="0.25">
      <c r="A708" s="22">
        <v>44491</v>
      </c>
      <c r="B708" s="23">
        <v>62499</v>
      </c>
      <c r="C708" s="23" t="s">
        <v>315</v>
      </c>
      <c r="D708" s="23" t="s">
        <v>117</v>
      </c>
      <c r="E708" s="24">
        <v>127939.18</v>
      </c>
    </row>
    <row r="709" spans="1:5" x14ac:dyDescent="0.25">
      <c r="A709" s="22">
        <v>44495</v>
      </c>
      <c r="B709" s="23">
        <v>62937</v>
      </c>
      <c r="C709" s="23" t="s">
        <v>315</v>
      </c>
      <c r="D709" s="23" t="s">
        <v>331</v>
      </c>
      <c r="E709" s="24">
        <v>75325</v>
      </c>
    </row>
    <row r="710" spans="1:5" x14ac:dyDescent="0.25">
      <c r="A710" s="22">
        <v>44495</v>
      </c>
      <c r="B710" s="23">
        <v>63038</v>
      </c>
      <c r="C710" s="23" t="s">
        <v>315</v>
      </c>
      <c r="D710" s="23" t="s">
        <v>334</v>
      </c>
      <c r="E710" s="24">
        <v>119091.7</v>
      </c>
    </row>
    <row r="711" spans="1:5" x14ac:dyDescent="0.25">
      <c r="A711" s="22">
        <v>44495</v>
      </c>
      <c r="B711" s="23">
        <v>63041</v>
      </c>
      <c r="C711" s="23" t="s">
        <v>315</v>
      </c>
      <c r="D711" s="23" t="s">
        <v>332</v>
      </c>
      <c r="E711" s="24">
        <v>62140</v>
      </c>
    </row>
    <row r="712" spans="1:5" x14ac:dyDescent="0.25">
      <c r="A712" s="22">
        <v>44495</v>
      </c>
      <c r="B712" s="23">
        <v>63067</v>
      </c>
      <c r="C712" s="23" t="s">
        <v>315</v>
      </c>
      <c r="D712" s="23" t="s">
        <v>333</v>
      </c>
      <c r="E712" s="24">
        <v>106850.68</v>
      </c>
    </row>
    <row r="713" spans="1:5" x14ac:dyDescent="0.25">
      <c r="A713" s="22">
        <v>44511</v>
      </c>
      <c r="B713" s="23">
        <v>63799</v>
      </c>
      <c r="C713" s="23" t="s">
        <v>315</v>
      </c>
      <c r="D713" s="23" t="s">
        <v>335</v>
      </c>
      <c r="E713" s="24">
        <v>66372.38</v>
      </c>
    </row>
    <row r="714" spans="1:5" x14ac:dyDescent="0.25">
      <c r="A714" s="22">
        <v>44511</v>
      </c>
      <c r="B714" s="23">
        <v>63800</v>
      </c>
      <c r="C714" s="23" t="s">
        <v>315</v>
      </c>
      <c r="D714" s="23" t="s">
        <v>336</v>
      </c>
      <c r="E714" s="24">
        <v>86058.15</v>
      </c>
    </row>
    <row r="715" spans="1:5" x14ac:dyDescent="0.25">
      <c r="A715" s="22">
        <v>44512</v>
      </c>
      <c r="B715" s="23">
        <v>64530</v>
      </c>
      <c r="C715" s="23" t="s">
        <v>315</v>
      </c>
      <c r="D715" s="23" t="s">
        <v>155</v>
      </c>
      <c r="E715" s="24">
        <v>129038.1</v>
      </c>
    </row>
    <row r="716" spans="1:5" x14ac:dyDescent="0.25">
      <c r="A716" s="22">
        <v>44512</v>
      </c>
      <c r="B716" s="23">
        <v>64656</v>
      </c>
      <c r="C716" s="23" t="s">
        <v>315</v>
      </c>
      <c r="D716" s="23" t="s">
        <v>338</v>
      </c>
      <c r="E716" s="24">
        <v>27300</v>
      </c>
    </row>
    <row r="717" spans="1:5" x14ac:dyDescent="0.25">
      <c r="A717" s="22">
        <v>44512</v>
      </c>
      <c r="B717" s="23">
        <v>65081</v>
      </c>
      <c r="C717" s="23" t="s">
        <v>315</v>
      </c>
      <c r="D717" s="23" t="s">
        <v>339</v>
      </c>
      <c r="E717" s="24">
        <v>76900</v>
      </c>
    </row>
    <row r="718" spans="1:5" x14ac:dyDescent="0.25">
      <c r="A718" s="22">
        <v>44519</v>
      </c>
      <c r="B718" s="23">
        <v>65341</v>
      </c>
      <c r="C718" s="23" t="s">
        <v>315</v>
      </c>
      <c r="D718" s="23" t="s">
        <v>337</v>
      </c>
      <c r="E718" s="24">
        <v>110711.2</v>
      </c>
    </row>
    <row r="719" spans="1:5" x14ac:dyDescent="0.25">
      <c r="A719" s="22">
        <v>44529</v>
      </c>
      <c r="B719" s="23">
        <v>65876</v>
      </c>
      <c r="C719" s="23" t="s">
        <v>315</v>
      </c>
      <c r="D719" s="23" t="s">
        <v>330</v>
      </c>
      <c r="E719" s="24">
        <v>116818.33</v>
      </c>
    </row>
    <row r="720" spans="1:5" x14ac:dyDescent="0.25">
      <c r="A720" s="22">
        <v>44529</v>
      </c>
      <c r="B720" s="23">
        <v>65884</v>
      </c>
      <c r="C720" s="23" t="s">
        <v>315</v>
      </c>
      <c r="D720" s="23" t="s">
        <v>330</v>
      </c>
      <c r="E720" s="24">
        <v>109788.94</v>
      </c>
    </row>
    <row r="721" spans="1:5" x14ac:dyDescent="0.25">
      <c r="A721" s="22">
        <v>44529</v>
      </c>
      <c r="B721" s="23">
        <v>66057</v>
      </c>
      <c r="C721" s="23" t="s">
        <v>315</v>
      </c>
      <c r="D721" s="23" t="s">
        <v>323</v>
      </c>
      <c r="E721" s="24">
        <v>106350</v>
      </c>
    </row>
    <row r="722" spans="1:5" x14ac:dyDescent="0.25">
      <c r="A722" s="22">
        <v>44529</v>
      </c>
      <c r="B722" s="23">
        <v>66174</v>
      </c>
      <c r="C722" s="23" t="s">
        <v>315</v>
      </c>
      <c r="D722" s="23" t="s">
        <v>323</v>
      </c>
      <c r="E722" s="24">
        <v>96000</v>
      </c>
    </row>
    <row r="723" spans="1:5" x14ac:dyDescent="0.25">
      <c r="A723" s="22">
        <v>44538</v>
      </c>
      <c r="B723" s="23">
        <v>66546</v>
      </c>
      <c r="C723" s="23" t="s">
        <v>315</v>
      </c>
      <c r="D723" s="23" t="s">
        <v>323</v>
      </c>
      <c r="E723" s="24">
        <v>128000</v>
      </c>
    </row>
    <row r="724" spans="1:5" x14ac:dyDescent="0.25">
      <c r="A724" s="22">
        <v>44538</v>
      </c>
      <c r="B724" s="23">
        <v>66556</v>
      </c>
      <c r="C724" s="23" t="s">
        <v>315</v>
      </c>
      <c r="D724" s="23" t="s">
        <v>323</v>
      </c>
      <c r="E724" s="24">
        <v>97900</v>
      </c>
    </row>
    <row r="725" spans="1:5" x14ac:dyDescent="0.25">
      <c r="A725" s="22">
        <v>44539</v>
      </c>
      <c r="B725" s="23">
        <v>67226</v>
      </c>
      <c r="C725" s="23" t="s">
        <v>315</v>
      </c>
      <c r="D725" s="23" t="s">
        <v>340</v>
      </c>
      <c r="E725" s="24">
        <v>11884.2</v>
      </c>
    </row>
    <row r="726" spans="1:5" x14ac:dyDescent="0.25">
      <c r="A726" s="22">
        <v>44557</v>
      </c>
      <c r="B726" s="23">
        <v>68466</v>
      </c>
      <c r="C726" s="23" t="s">
        <v>315</v>
      </c>
      <c r="D726" s="23" t="s">
        <v>341</v>
      </c>
      <c r="E726" s="24">
        <v>34141.47</v>
      </c>
    </row>
    <row r="727" spans="1:5" x14ac:dyDescent="0.25">
      <c r="A727" s="22">
        <v>44635</v>
      </c>
      <c r="B727" s="23">
        <v>73998</v>
      </c>
      <c r="C727" s="23" t="s">
        <v>315</v>
      </c>
      <c r="D727" s="23" t="s">
        <v>341</v>
      </c>
      <c r="E727" s="24">
        <v>25003.88</v>
      </c>
    </row>
    <row r="728" spans="1:5" x14ac:dyDescent="0.25">
      <c r="A728" s="22">
        <v>44635</v>
      </c>
      <c r="B728" s="23">
        <v>74000</v>
      </c>
      <c r="C728" s="23" t="s">
        <v>315</v>
      </c>
      <c r="D728" s="23" t="s">
        <v>342</v>
      </c>
      <c r="E728" s="24">
        <v>97689.48</v>
      </c>
    </row>
    <row r="729" spans="1:5" x14ac:dyDescent="0.25">
      <c r="A729" s="22">
        <v>44635</v>
      </c>
      <c r="B729" s="23">
        <v>74006</v>
      </c>
      <c r="C729" s="23" t="s">
        <v>315</v>
      </c>
      <c r="D729" s="23" t="s">
        <v>24</v>
      </c>
      <c r="E729" s="24">
        <v>10920</v>
      </c>
    </row>
    <row r="730" spans="1:5" x14ac:dyDescent="0.25">
      <c r="A730" s="22">
        <v>44671</v>
      </c>
      <c r="B730" s="23">
        <v>77459</v>
      </c>
      <c r="C730" s="23" t="s">
        <v>315</v>
      </c>
      <c r="D730" s="23" t="s">
        <v>25</v>
      </c>
      <c r="E730" s="24">
        <v>84500</v>
      </c>
    </row>
    <row r="731" spans="1:5" x14ac:dyDescent="0.25">
      <c r="A731" s="22">
        <v>44671</v>
      </c>
      <c r="B731" s="23">
        <v>77508</v>
      </c>
      <c r="C731" s="23" t="s">
        <v>315</v>
      </c>
      <c r="D731" s="23" t="s">
        <v>25</v>
      </c>
      <c r="E731" s="24">
        <v>84500</v>
      </c>
    </row>
    <row r="732" spans="1:5" x14ac:dyDescent="0.25">
      <c r="A732" s="22">
        <v>44706</v>
      </c>
      <c r="B732" s="23">
        <v>79618</v>
      </c>
      <c r="C732" s="23" t="s">
        <v>315</v>
      </c>
      <c r="D732" s="23" t="s">
        <v>25</v>
      </c>
      <c r="E732" s="24">
        <v>18200</v>
      </c>
    </row>
    <row r="733" spans="1:5" x14ac:dyDescent="0.25">
      <c r="A733" s="22">
        <v>44722</v>
      </c>
      <c r="B733" s="23">
        <v>482</v>
      </c>
      <c r="C733" s="23" t="s">
        <v>313</v>
      </c>
      <c r="D733" s="23" t="s">
        <v>314</v>
      </c>
      <c r="E733" s="24">
        <v>120856.16</v>
      </c>
    </row>
    <row r="734" spans="1:5" x14ac:dyDescent="0.25">
      <c r="A734" s="22">
        <v>44756</v>
      </c>
      <c r="B734" s="23">
        <v>3981</v>
      </c>
      <c r="C734" s="23" t="s">
        <v>343</v>
      </c>
      <c r="D734" s="23" t="s">
        <v>344</v>
      </c>
      <c r="E734" s="24">
        <v>12000</v>
      </c>
    </row>
    <row r="735" spans="1:5" x14ac:dyDescent="0.25">
      <c r="A735" s="22">
        <v>43958</v>
      </c>
      <c r="B735" s="23">
        <v>186</v>
      </c>
      <c r="C735" s="23" t="s">
        <v>346</v>
      </c>
      <c r="D735" s="23" t="s">
        <v>347</v>
      </c>
      <c r="E735" s="24">
        <v>331000</v>
      </c>
    </row>
    <row r="736" spans="1:5" x14ac:dyDescent="0.25">
      <c r="A736" s="22">
        <v>43983</v>
      </c>
      <c r="B736" s="23">
        <v>189</v>
      </c>
      <c r="C736" s="23" t="s">
        <v>346</v>
      </c>
      <c r="D736" s="23" t="s">
        <v>348</v>
      </c>
      <c r="E736" s="24">
        <v>359000</v>
      </c>
    </row>
    <row r="737" spans="1:5" x14ac:dyDescent="0.25">
      <c r="A737" s="22">
        <v>44076</v>
      </c>
      <c r="B737" s="23">
        <v>204</v>
      </c>
      <c r="C737" s="23" t="s">
        <v>346</v>
      </c>
      <c r="D737" s="23" t="s">
        <v>349</v>
      </c>
      <c r="E737" s="24">
        <v>365000</v>
      </c>
    </row>
    <row r="738" spans="1:5" x14ac:dyDescent="0.25">
      <c r="A738" s="22">
        <v>44076</v>
      </c>
      <c r="B738" s="23">
        <v>205</v>
      </c>
      <c r="C738" s="23" t="s">
        <v>346</v>
      </c>
      <c r="D738" s="23" t="s">
        <v>350</v>
      </c>
      <c r="E738" s="24">
        <v>78000</v>
      </c>
    </row>
    <row r="739" spans="1:5" x14ac:dyDescent="0.25">
      <c r="A739" s="22">
        <v>44092</v>
      </c>
      <c r="B739" s="23">
        <v>211</v>
      </c>
      <c r="C739" s="23" t="s">
        <v>346</v>
      </c>
      <c r="D739" s="23" t="s">
        <v>351</v>
      </c>
      <c r="E739" s="24">
        <v>52000</v>
      </c>
    </row>
    <row r="740" spans="1:5" x14ac:dyDescent="0.25">
      <c r="A740" s="22">
        <v>44139</v>
      </c>
      <c r="B740" s="23">
        <v>216</v>
      </c>
      <c r="C740" s="23" t="s">
        <v>346</v>
      </c>
      <c r="D740" s="23" t="s">
        <v>348</v>
      </c>
      <c r="E740" s="24">
        <v>92045</v>
      </c>
    </row>
    <row r="741" spans="1:5" x14ac:dyDescent="0.25">
      <c r="A741" s="22">
        <v>44833</v>
      </c>
      <c r="B741" s="23">
        <v>989</v>
      </c>
      <c r="C741" s="23" t="s">
        <v>346</v>
      </c>
      <c r="D741" s="23" t="s">
        <v>799</v>
      </c>
      <c r="E741" s="24">
        <v>34102</v>
      </c>
    </row>
    <row r="742" spans="1:5" x14ac:dyDescent="0.25">
      <c r="A742" s="22">
        <v>44740</v>
      </c>
      <c r="B742" s="23">
        <v>8992</v>
      </c>
      <c r="C742" s="23" t="s">
        <v>364</v>
      </c>
      <c r="D742" s="23" t="s">
        <v>365</v>
      </c>
      <c r="E742" s="24">
        <v>20639.88</v>
      </c>
    </row>
    <row r="743" spans="1:5" x14ac:dyDescent="0.25">
      <c r="A743" s="22">
        <v>44753</v>
      </c>
      <c r="B743" s="23">
        <v>8991</v>
      </c>
      <c r="C743" s="23" t="s">
        <v>364</v>
      </c>
      <c r="D743" s="23" t="s">
        <v>365</v>
      </c>
      <c r="E743" s="24">
        <v>13679.88</v>
      </c>
    </row>
    <row r="744" spans="1:5" x14ac:dyDescent="0.25">
      <c r="A744" s="22">
        <v>44784</v>
      </c>
      <c r="B744" s="23">
        <v>937</v>
      </c>
      <c r="C744" s="23" t="s">
        <v>364</v>
      </c>
      <c r="D744" s="23" t="s">
        <v>365</v>
      </c>
      <c r="E744" s="24">
        <v>20639.88</v>
      </c>
    </row>
    <row r="745" spans="1:5" x14ac:dyDescent="0.25">
      <c r="A745" s="22">
        <v>44784</v>
      </c>
      <c r="B745" s="23">
        <v>8992</v>
      </c>
      <c r="C745" s="23" t="s">
        <v>364</v>
      </c>
      <c r="D745" s="23" t="s">
        <v>365</v>
      </c>
      <c r="E745" s="24">
        <v>20639.88</v>
      </c>
    </row>
    <row r="746" spans="1:5" x14ac:dyDescent="0.25">
      <c r="A746" s="22">
        <v>44791</v>
      </c>
      <c r="B746" s="23">
        <v>938</v>
      </c>
      <c r="C746" s="23" t="s">
        <v>364</v>
      </c>
      <c r="D746" s="23" t="s">
        <v>365</v>
      </c>
      <c r="E746" s="24">
        <v>13679.88</v>
      </c>
    </row>
    <row r="747" spans="1:5" x14ac:dyDescent="0.25">
      <c r="A747" s="22">
        <v>44811</v>
      </c>
      <c r="B747" s="23">
        <v>939</v>
      </c>
      <c r="C747" s="23" t="s">
        <v>364</v>
      </c>
      <c r="D747" s="23" t="s">
        <v>365</v>
      </c>
      <c r="E747" s="24">
        <v>13679.88</v>
      </c>
    </row>
    <row r="748" spans="1:5" x14ac:dyDescent="0.25">
      <c r="A748" s="22">
        <v>44816</v>
      </c>
      <c r="B748" s="23">
        <v>36</v>
      </c>
      <c r="C748" s="23" t="s">
        <v>364</v>
      </c>
      <c r="D748" s="23" t="s">
        <v>365</v>
      </c>
      <c r="E748" s="24">
        <v>20639.88</v>
      </c>
    </row>
    <row r="749" spans="1:5" x14ac:dyDescent="0.25">
      <c r="A749" s="22">
        <v>44754</v>
      </c>
      <c r="B749" s="23">
        <v>328294387</v>
      </c>
      <c r="C749" s="23" t="s">
        <v>352</v>
      </c>
      <c r="D749" s="23" t="s">
        <v>353</v>
      </c>
      <c r="E749" s="24">
        <v>116622</v>
      </c>
    </row>
    <row r="750" spans="1:5" x14ac:dyDescent="0.25">
      <c r="A750" s="22">
        <v>44755</v>
      </c>
      <c r="B750" s="23">
        <v>327780353</v>
      </c>
      <c r="C750" s="23" t="s">
        <v>352</v>
      </c>
      <c r="D750" s="23" t="s">
        <v>353</v>
      </c>
      <c r="E750" s="24">
        <v>116622</v>
      </c>
    </row>
    <row r="751" spans="1:5" x14ac:dyDescent="0.25">
      <c r="A751" s="22">
        <v>44756</v>
      </c>
      <c r="B751" s="23">
        <v>328294388</v>
      </c>
      <c r="C751" s="23" t="s">
        <v>352</v>
      </c>
      <c r="D751" s="23" t="s">
        <v>353</v>
      </c>
      <c r="E751" s="24">
        <v>86842.91</v>
      </c>
    </row>
    <row r="752" spans="1:5" x14ac:dyDescent="0.25">
      <c r="A752" s="22">
        <v>44760</v>
      </c>
      <c r="B752" s="23">
        <v>328303812</v>
      </c>
      <c r="C752" s="23" t="s">
        <v>352</v>
      </c>
      <c r="D752" s="23" t="s">
        <v>742</v>
      </c>
      <c r="E752" s="24">
        <v>-45942</v>
      </c>
    </row>
    <row r="753" spans="1:5" x14ac:dyDescent="0.25">
      <c r="A753" s="22">
        <v>44783</v>
      </c>
      <c r="B753" s="23">
        <v>328514125</v>
      </c>
      <c r="C753" s="23" t="s">
        <v>352</v>
      </c>
      <c r="D753" s="23" t="s">
        <v>746</v>
      </c>
      <c r="E753" s="24">
        <v>8908.7999999999993</v>
      </c>
    </row>
    <row r="754" spans="1:5" x14ac:dyDescent="0.25">
      <c r="A754" s="22">
        <v>44783</v>
      </c>
      <c r="B754" s="23">
        <v>328514127</v>
      </c>
      <c r="C754" s="23" t="s">
        <v>352</v>
      </c>
      <c r="D754" s="23" t="s">
        <v>743</v>
      </c>
      <c r="E754" s="24">
        <v>116622</v>
      </c>
    </row>
    <row r="755" spans="1:5" x14ac:dyDescent="0.25">
      <c r="A755" s="22">
        <v>44783</v>
      </c>
      <c r="B755" s="23">
        <v>328514128</v>
      </c>
      <c r="C755" s="23" t="s">
        <v>352</v>
      </c>
      <c r="D755" s="23" t="s">
        <v>745</v>
      </c>
      <c r="E755" s="24">
        <v>49956.480000000003</v>
      </c>
    </row>
    <row r="756" spans="1:5" x14ac:dyDescent="0.25">
      <c r="A756" s="22">
        <v>44783</v>
      </c>
      <c r="B756" s="23">
        <v>328523927</v>
      </c>
      <c r="C756" s="23" t="s">
        <v>352</v>
      </c>
      <c r="D756" s="23" t="s">
        <v>744</v>
      </c>
      <c r="E756" s="24">
        <v>-1413.6</v>
      </c>
    </row>
    <row r="757" spans="1:5" x14ac:dyDescent="0.25">
      <c r="A757" s="22">
        <v>44566</v>
      </c>
      <c r="B757" s="23">
        <v>17</v>
      </c>
      <c r="C757" s="23" t="s">
        <v>360</v>
      </c>
      <c r="D757" s="23" t="s">
        <v>361</v>
      </c>
      <c r="E757" s="24">
        <v>100165.63</v>
      </c>
    </row>
    <row r="758" spans="1:5" x14ac:dyDescent="0.25">
      <c r="A758" s="22">
        <v>44566</v>
      </c>
      <c r="B758" s="23">
        <v>18</v>
      </c>
      <c r="C758" s="23" t="s">
        <v>360</v>
      </c>
      <c r="D758" s="23" t="s">
        <v>362</v>
      </c>
      <c r="E758" s="24">
        <v>40335.26</v>
      </c>
    </row>
    <row r="759" spans="1:5" x14ac:dyDescent="0.25">
      <c r="A759" s="22">
        <v>44601</v>
      </c>
      <c r="B759" s="23">
        <v>162</v>
      </c>
      <c r="C759" s="23" t="s">
        <v>360</v>
      </c>
      <c r="D759" s="23" t="s">
        <v>25</v>
      </c>
      <c r="E759" s="24">
        <v>137145.68</v>
      </c>
    </row>
    <row r="760" spans="1:5" x14ac:dyDescent="0.25">
      <c r="A760" s="22">
        <v>44613</v>
      </c>
      <c r="B760" s="23" t="s">
        <v>77</v>
      </c>
      <c r="C760" s="23" t="s">
        <v>360</v>
      </c>
      <c r="D760" s="23" t="s">
        <v>25</v>
      </c>
      <c r="E760" s="24">
        <v>109812.4</v>
      </c>
    </row>
    <row r="761" spans="1:5" x14ac:dyDescent="0.25">
      <c r="A761" s="22">
        <v>44614</v>
      </c>
      <c r="B761" s="23">
        <v>173</v>
      </c>
      <c r="C761" s="23" t="s">
        <v>360</v>
      </c>
      <c r="D761" s="23" t="s">
        <v>25</v>
      </c>
      <c r="E761" s="24">
        <v>87979.33</v>
      </c>
    </row>
    <row r="762" spans="1:5" x14ac:dyDescent="0.25">
      <c r="A762" s="22">
        <v>44614</v>
      </c>
      <c r="B762" s="23">
        <v>176</v>
      </c>
      <c r="C762" s="23" t="s">
        <v>360</v>
      </c>
      <c r="D762" s="23" t="s">
        <v>25</v>
      </c>
      <c r="E762" s="24">
        <v>58834.27</v>
      </c>
    </row>
    <row r="763" spans="1:5" x14ac:dyDescent="0.25">
      <c r="A763" s="22">
        <v>44617</v>
      </c>
      <c r="B763" s="23">
        <v>178</v>
      </c>
      <c r="C763" s="23" t="s">
        <v>360</v>
      </c>
      <c r="D763" s="23" t="s">
        <v>25</v>
      </c>
      <c r="E763" s="24">
        <v>96001.98</v>
      </c>
    </row>
    <row r="764" spans="1:5" x14ac:dyDescent="0.25">
      <c r="A764" s="22">
        <v>44617</v>
      </c>
      <c r="B764" s="23">
        <v>179</v>
      </c>
      <c r="C764" s="23" t="s">
        <v>360</v>
      </c>
      <c r="D764" s="23" t="s">
        <v>25</v>
      </c>
      <c r="E764" s="24">
        <v>68572.84</v>
      </c>
    </row>
    <row r="765" spans="1:5" x14ac:dyDescent="0.25">
      <c r="A765" s="22">
        <v>44650</v>
      </c>
      <c r="B765" s="23">
        <v>191</v>
      </c>
      <c r="C765" s="23" t="s">
        <v>360</v>
      </c>
      <c r="D765" s="23" t="s">
        <v>25</v>
      </c>
      <c r="E765" s="24">
        <v>121870.39999999999</v>
      </c>
    </row>
    <row r="766" spans="1:5" x14ac:dyDescent="0.25">
      <c r="A766" s="22">
        <v>44671</v>
      </c>
      <c r="B766" s="23">
        <v>201</v>
      </c>
      <c r="C766" s="23" t="s">
        <v>360</v>
      </c>
      <c r="D766" s="23" t="s">
        <v>25</v>
      </c>
      <c r="E766" s="24">
        <v>164575.20000000001</v>
      </c>
    </row>
    <row r="767" spans="1:5" x14ac:dyDescent="0.25">
      <c r="A767" s="22">
        <v>44671</v>
      </c>
      <c r="B767" s="23">
        <v>202</v>
      </c>
      <c r="C767" s="23" t="s">
        <v>360</v>
      </c>
      <c r="D767" s="23" t="s">
        <v>25</v>
      </c>
      <c r="E767" s="24">
        <v>109716.8</v>
      </c>
    </row>
    <row r="768" spans="1:5" x14ac:dyDescent="0.25">
      <c r="A768" s="22">
        <v>44671</v>
      </c>
      <c r="B768" s="23">
        <v>205</v>
      </c>
      <c r="C768" s="23" t="s">
        <v>360</v>
      </c>
      <c r="D768" s="23" t="s">
        <v>25</v>
      </c>
      <c r="E768" s="24">
        <v>76676.399999999994</v>
      </c>
    </row>
    <row r="769" spans="1:5" x14ac:dyDescent="0.25">
      <c r="A769" s="22">
        <v>44687</v>
      </c>
      <c r="B769" s="23">
        <v>208</v>
      </c>
      <c r="C769" s="23" t="s">
        <v>360</v>
      </c>
      <c r="D769" s="23" t="s">
        <v>25</v>
      </c>
      <c r="E769" s="24">
        <v>129014.12</v>
      </c>
    </row>
    <row r="770" spans="1:5" x14ac:dyDescent="0.25">
      <c r="A770" s="22">
        <v>44687</v>
      </c>
      <c r="B770" s="23">
        <v>214</v>
      </c>
      <c r="C770" s="23" t="s">
        <v>360</v>
      </c>
      <c r="D770" s="23" t="s">
        <v>25</v>
      </c>
      <c r="E770" s="24">
        <v>55224</v>
      </c>
    </row>
    <row r="771" spans="1:5" x14ac:dyDescent="0.25">
      <c r="A771" s="22">
        <v>44706</v>
      </c>
      <c r="B771" s="23">
        <v>220</v>
      </c>
      <c r="C771" s="23" t="s">
        <v>360</v>
      </c>
      <c r="D771" s="23" t="s">
        <v>25</v>
      </c>
      <c r="E771" s="24">
        <v>144000</v>
      </c>
    </row>
    <row r="772" spans="1:5" x14ac:dyDescent="0.25">
      <c r="A772" s="22">
        <v>44719</v>
      </c>
      <c r="B772" s="23">
        <v>216</v>
      </c>
      <c r="C772" s="23" t="s">
        <v>360</v>
      </c>
      <c r="D772" s="23" t="s">
        <v>25</v>
      </c>
      <c r="E772" s="24">
        <v>115522</v>
      </c>
    </row>
    <row r="773" spans="1:5" x14ac:dyDescent="0.25">
      <c r="A773" s="22">
        <v>44720</v>
      </c>
      <c r="B773" s="23">
        <v>212</v>
      </c>
      <c r="C773" s="23" t="s">
        <v>360</v>
      </c>
      <c r="D773" s="23" t="s">
        <v>363</v>
      </c>
      <c r="E773" s="24">
        <v>72864.53</v>
      </c>
    </row>
    <row r="774" spans="1:5" x14ac:dyDescent="0.25">
      <c r="A774" s="22">
        <v>44727</v>
      </c>
      <c r="B774" s="23">
        <v>218</v>
      </c>
      <c r="C774" s="23" t="s">
        <v>360</v>
      </c>
      <c r="D774" s="23" t="s">
        <v>23</v>
      </c>
      <c r="E774" s="24">
        <v>142308</v>
      </c>
    </row>
    <row r="775" spans="1:5" x14ac:dyDescent="0.25">
      <c r="A775" s="22">
        <v>44734</v>
      </c>
      <c r="B775" s="23">
        <v>242</v>
      </c>
      <c r="C775" s="23" t="s">
        <v>360</v>
      </c>
      <c r="D775" s="23" t="s">
        <v>23</v>
      </c>
      <c r="E775" s="24">
        <v>138626.4</v>
      </c>
    </row>
    <row r="776" spans="1:5" x14ac:dyDescent="0.25">
      <c r="A776" s="22">
        <v>44742</v>
      </c>
      <c r="B776" s="23">
        <v>245</v>
      </c>
      <c r="C776" s="23" t="s">
        <v>360</v>
      </c>
      <c r="D776" s="23" t="s">
        <v>23</v>
      </c>
      <c r="E776" s="24">
        <v>160598</v>
      </c>
    </row>
    <row r="777" spans="1:5" x14ac:dyDescent="0.25">
      <c r="A777" s="22">
        <v>44753</v>
      </c>
      <c r="B777" s="23">
        <v>250</v>
      </c>
      <c r="C777" s="23" t="s">
        <v>360</v>
      </c>
      <c r="D777" s="23" t="s">
        <v>23</v>
      </c>
      <c r="E777" s="24">
        <v>96002.2</v>
      </c>
    </row>
    <row r="778" spans="1:5" x14ac:dyDescent="0.25">
      <c r="A778" s="22">
        <v>44768</v>
      </c>
      <c r="B778" s="23">
        <v>257</v>
      </c>
      <c r="C778" s="23" t="s">
        <v>360</v>
      </c>
      <c r="D778" s="23" t="s">
        <v>23</v>
      </c>
      <c r="E778" s="24">
        <v>115522</v>
      </c>
    </row>
    <row r="779" spans="1:5" x14ac:dyDescent="0.25">
      <c r="A779" s="22">
        <v>44803</v>
      </c>
      <c r="B779" s="23">
        <v>280</v>
      </c>
      <c r="C779" s="23" t="s">
        <v>360</v>
      </c>
      <c r="D779" s="23" t="s">
        <v>23</v>
      </c>
      <c r="E779" s="24">
        <v>115522</v>
      </c>
    </row>
    <row r="780" spans="1:5" x14ac:dyDescent="0.25">
      <c r="A780" s="22">
        <v>44819</v>
      </c>
      <c r="B780" s="23">
        <v>284</v>
      </c>
      <c r="C780" s="23" t="s">
        <v>360</v>
      </c>
      <c r="D780" s="23" t="s">
        <v>23</v>
      </c>
      <c r="E780" s="24">
        <v>37052</v>
      </c>
    </row>
    <row r="781" spans="1:5" x14ac:dyDescent="0.25">
      <c r="A781" s="22">
        <v>44833</v>
      </c>
      <c r="B781" s="23">
        <v>289</v>
      </c>
      <c r="C781" s="23" t="s">
        <v>360</v>
      </c>
      <c r="D781" s="23" t="s">
        <v>805</v>
      </c>
      <c r="E781" s="24">
        <v>23208.240000000002</v>
      </c>
    </row>
    <row r="782" spans="1:5" x14ac:dyDescent="0.25">
      <c r="A782" s="22">
        <v>44833</v>
      </c>
      <c r="B782" s="23">
        <v>290</v>
      </c>
      <c r="C782" s="23" t="s">
        <v>360</v>
      </c>
      <c r="D782" s="23" t="s">
        <v>806</v>
      </c>
      <c r="E782" s="24">
        <v>18526</v>
      </c>
    </row>
    <row r="783" spans="1:5" x14ac:dyDescent="0.25">
      <c r="A783" s="22">
        <v>44833</v>
      </c>
      <c r="B783" s="23">
        <v>292</v>
      </c>
      <c r="C783" s="23" t="s">
        <v>360</v>
      </c>
      <c r="D783" s="23" t="s">
        <v>807</v>
      </c>
      <c r="E783" s="24">
        <v>160000</v>
      </c>
    </row>
    <row r="784" spans="1:5" x14ac:dyDescent="0.25">
      <c r="A784" s="22">
        <v>44833</v>
      </c>
      <c r="B784" s="23">
        <v>294</v>
      </c>
      <c r="C784" s="23" t="s">
        <v>360</v>
      </c>
      <c r="D784" s="23" t="s">
        <v>809</v>
      </c>
      <c r="E784" s="24">
        <v>120000</v>
      </c>
    </row>
    <row r="785" spans="1:5" x14ac:dyDescent="0.25">
      <c r="A785" s="22">
        <v>44833</v>
      </c>
      <c r="B785" s="23">
        <v>295</v>
      </c>
      <c r="C785" s="23" t="s">
        <v>360</v>
      </c>
      <c r="D785" s="23" t="s">
        <v>808</v>
      </c>
      <c r="E785" s="24">
        <v>4417.92</v>
      </c>
    </row>
    <row r="786" spans="1:5" x14ac:dyDescent="0.25">
      <c r="A786" s="22">
        <v>44833</v>
      </c>
      <c r="B786" s="23">
        <v>297</v>
      </c>
      <c r="C786" s="23" t="s">
        <v>360</v>
      </c>
      <c r="D786" s="23" t="s">
        <v>803</v>
      </c>
      <c r="E786" s="24">
        <v>18566.59</v>
      </c>
    </row>
    <row r="787" spans="1:5" x14ac:dyDescent="0.25">
      <c r="A787" s="22">
        <v>44833</v>
      </c>
      <c r="B787" s="23">
        <v>303</v>
      </c>
      <c r="C787" s="23" t="s">
        <v>360</v>
      </c>
      <c r="D787" s="23" t="s">
        <v>800</v>
      </c>
      <c r="E787" s="24">
        <v>5512.96</v>
      </c>
    </row>
    <row r="788" spans="1:5" x14ac:dyDescent="0.25">
      <c r="A788" s="22">
        <v>44833</v>
      </c>
      <c r="B788" s="23">
        <v>304</v>
      </c>
      <c r="C788" s="23" t="s">
        <v>360</v>
      </c>
      <c r="D788" s="23" t="s">
        <v>801</v>
      </c>
      <c r="E788" s="24">
        <v>160800</v>
      </c>
    </row>
    <row r="789" spans="1:5" x14ac:dyDescent="0.25">
      <c r="A789" s="22">
        <v>44833</v>
      </c>
      <c r="B789" s="23">
        <v>299</v>
      </c>
      <c r="C789" s="23" t="s">
        <v>360</v>
      </c>
      <c r="D789" s="23" t="s">
        <v>802</v>
      </c>
      <c r="E789" s="24">
        <v>132000</v>
      </c>
    </row>
    <row r="790" spans="1:5" x14ac:dyDescent="0.25">
      <c r="A790" s="22">
        <v>44833</v>
      </c>
      <c r="B790" s="23">
        <v>291</v>
      </c>
      <c r="C790" s="23" t="s">
        <v>360</v>
      </c>
      <c r="D790" s="23" t="s">
        <v>804</v>
      </c>
      <c r="E790" s="24">
        <v>115000</v>
      </c>
    </row>
    <row r="791" spans="1:5" x14ac:dyDescent="0.25">
      <c r="A791" s="22">
        <v>44833</v>
      </c>
      <c r="B791" s="23">
        <v>296</v>
      </c>
      <c r="C791" s="23" t="s">
        <v>360</v>
      </c>
      <c r="D791" s="23" t="s">
        <v>806</v>
      </c>
      <c r="E791" s="24">
        <v>5557.8</v>
      </c>
    </row>
    <row r="792" spans="1:5" x14ac:dyDescent="0.25">
      <c r="A792" s="22">
        <v>44834</v>
      </c>
      <c r="B792" s="23">
        <v>305</v>
      </c>
      <c r="C792" s="23" t="s">
        <v>360</v>
      </c>
      <c r="D792" s="23" t="s">
        <v>810</v>
      </c>
      <c r="E792" s="24">
        <v>77360.800000000003</v>
      </c>
    </row>
    <row r="793" spans="1:5" x14ac:dyDescent="0.25">
      <c r="A793" s="22">
        <v>44834</v>
      </c>
      <c r="B793" s="23">
        <v>314</v>
      </c>
      <c r="C793" s="23" t="s">
        <v>360</v>
      </c>
      <c r="D793" s="23" t="s">
        <v>802</v>
      </c>
      <c r="E793" s="24">
        <v>128000</v>
      </c>
    </row>
    <row r="794" spans="1:5" x14ac:dyDescent="0.25">
      <c r="A794" s="22">
        <v>44727</v>
      </c>
      <c r="B794" s="23">
        <v>40</v>
      </c>
      <c r="C794" s="23" t="s">
        <v>359</v>
      </c>
      <c r="D794" s="23" t="s">
        <v>23</v>
      </c>
      <c r="E794" s="24">
        <v>144205</v>
      </c>
    </row>
    <row r="795" spans="1:5" x14ac:dyDescent="0.25">
      <c r="A795" s="22">
        <v>44734</v>
      </c>
      <c r="B795" s="23">
        <v>74</v>
      </c>
      <c r="C795" s="23" t="s">
        <v>359</v>
      </c>
      <c r="D795" s="23" t="s">
        <v>23</v>
      </c>
      <c r="E795" s="24">
        <v>56828.800000000003</v>
      </c>
    </row>
    <row r="796" spans="1:5" x14ac:dyDescent="0.25">
      <c r="A796" s="22">
        <v>44462</v>
      </c>
      <c r="B796" s="23">
        <v>2109</v>
      </c>
      <c r="C796" s="23" t="s">
        <v>356</v>
      </c>
      <c r="D796" s="23" t="s">
        <v>358</v>
      </c>
      <c r="E796" s="24">
        <v>64900</v>
      </c>
    </row>
    <row r="797" spans="1:5" x14ac:dyDescent="0.25">
      <c r="A797" s="22">
        <v>44462</v>
      </c>
      <c r="B797" s="23">
        <v>2121</v>
      </c>
      <c r="C797" s="23" t="s">
        <v>356</v>
      </c>
      <c r="D797" s="23" t="s">
        <v>357</v>
      </c>
      <c r="E797" s="24">
        <v>79199.83</v>
      </c>
    </row>
    <row r="798" spans="1:5" x14ac:dyDescent="0.25">
      <c r="A798" s="22">
        <v>44563</v>
      </c>
      <c r="B798" s="23">
        <v>2111</v>
      </c>
      <c r="C798" s="23" t="s">
        <v>356</v>
      </c>
      <c r="D798" s="23" t="s">
        <v>358</v>
      </c>
      <c r="E798" s="24">
        <v>18691.2</v>
      </c>
    </row>
    <row r="799" spans="1:5" x14ac:dyDescent="0.25">
      <c r="A799" s="22">
        <v>44557</v>
      </c>
      <c r="B799" s="23">
        <v>140</v>
      </c>
      <c r="C799" s="23" t="s">
        <v>345</v>
      </c>
      <c r="D799" s="23" t="s">
        <v>25</v>
      </c>
      <c r="E799" s="24">
        <v>63517.2</v>
      </c>
    </row>
    <row r="800" spans="1:5" x14ac:dyDescent="0.25">
      <c r="A800" s="22">
        <v>44557</v>
      </c>
      <c r="B800" s="23">
        <v>141</v>
      </c>
      <c r="C800" s="23" t="s">
        <v>345</v>
      </c>
      <c r="D800" s="23" t="s">
        <v>236</v>
      </c>
      <c r="E800" s="24">
        <v>130750.2</v>
      </c>
    </row>
    <row r="801" spans="1:5" x14ac:dyDescent="0.25">
      <c r="A801" s="22">
        <v>44328</v>
      </c>
      <c r="B801" s="23">
        <v>18</v>
      </c>
      <c r="C801" s="23" t="s">
        <v>354</v>
      </c>
      <c r="D801" s="23" t="s">
        <v>355</v>
      </c>
      <c r="E801" s="24">
        <v>88216.8</v>
      </c>
    </row>
    <row r="802" spans="1:5" x14ac:dyDescent="0.25">
      <c r="A802" s="22">
        <v>44425</v>
      </c>
      <c r="B802" s="23">
        <v>72577</v>
      </c>
      <c r="C802" s="23" t="s">
        <v>366</v>
      </c>
      <c r="D802" s="23" t="s">
        <v>367</v>
      </c>
      <c r="E802" s="24">
        <v>49531.9</v>
      </c>
    </row>
    <row r="803" spans="1:5" x14ac:dyDescent="0.25">
      <c r="A803" s="22">
        <v>44783</v>
      </c>
      <c r="B803" s="23">
        <v>74642</v>
      </c>
      <c r="C803" s="23" t="s">
        <v>366</v>
      </c>
      <c r="D803" s="23" t="s">
        <v>367</v>
      </c>
      <c r="E803" s="24">
        <v>30396.22</v>
      </c>
    </row>
    <row r="804" spans="1:5" x14ac:dyDescent="0.25">
      <c r="A804" s="22">
        <v>44754</v>
      </c>
      <c r="B804" s="23">
        <v>80</v>
      </c>
      <c r="C804" s="23" t="s">
        <v>369</v>
      </c>
      <c r="D804" s="23" t="s">
        <v>367</v>
      </c>
      <c r="E804" s="24">
        <v>7670</v>
      </c>
    </row>
    <row r="805" spans="1:5" x14ac:dyDescent="0.25">
      <c r="A805" s="22">
        <v>44566</v>
      </c>
      <c r="B805" s="23">
        <v>372</v>
      </c>
      <c r="C805" s="23" t="s">
        <v>368</v>
      </c>
      <c r="D805" s="23" t="s">
        <v>367</v>
      </c>
      <c r="E805" s="24">
        <v>9440</v>
      </c>
    </row>
    <row r="806" spans="1:5" x14ac:dyDescent="0.25">
      <c r="A806" s="22">
        <v>43213</v>
      </c>
      <c r="B806" s="23">
        <v>190</v>
      </c>
      <c r="C806" s="23" t="s">
        <v>370</v>
      </c>
      <c r="D806" s="23" t="s">
        <v>371</v>
      </c>
      <c r="E806" s="24">
        <v>82500.89</v>
      </c>
    </row>
    <row r="807" spans="1:5" x14ac:dyDescent="0.25">
      <c r="A807" s="22">
        <v>44742</v>
      </c>
      <c r="B807" s="23">
        <v>770</v>
      </c>
      <c r="C807" s="23" t="s">
        <v>375</v>
      </c>
      <c r="D807" s="23" t="s">
        <v>811</v>
      </c>
      <c r="E807" s="24">
        <v>5900</v>
      </c>
    </row>
    <row r="808" spans="1:5" x14ac:dyDescent="0.25">
      <c r="A808" s="22">
        <v>44803</v>
      </c>
      <c r="B808" s="23">
        <v>791</v>
      </c>
      <c r="C808" s="23" t="s">
        <v>375</v>
      </c>
      <c r="D808" s="23" t="s">
        <v>811</v>
      </c>
      <c r="E808" s="24">
        <v>5900</v>
      </c>
    </row>
    <row r="809" spans="1:5" x14ac:dyDescent="0.25">
      <c r="A809" s="22">
        <v>44811</v>
      </c>
      <c r="B809" s="23">
        <v>781</v>
      </c>
      <c r="C809" s="23" t="s">
        <v>375</v>
      </c>
      <c r="D809" s="23" t="s">
        <v>811</v>
      </c>
      <c r="E809" s="24">
        <v>5900</v>
      </c>
    </row>
    <row r="810" spans="1:5" x14ac:dyDescent="0.25">
      <c r="A810" s="22">
        <v>43928</v>
      </c>
      <c r="B810" s="23">
        <v>16</v>
      </c>
      <c r="C810" s="23" t="s">
        <v>372</v>
      </c>
      <c r="D810" s="23" t="s">
        <v>374</v>
      </c>
      <c r="E810" s="24">
        <v>135110</v>
      </c>
    </row>
    <row r="811" spans="1:5" x14ac:dyDescent="0.25">
      <c r="A811" s="22">
        <v>43943</v>
      </c>
      <c r="B811" s="23">
        <v>17</v>
      </c>
      <c r="C811" s="23" t="s">
        <v>372</v>
      </c>
      <c r="D811" s="23" t="s">
        <v>374</v>
      </c>
      <c r="E811" s="24">
        <v>33571</v>
      </c>
    </row>
    <row r="812" spans="1:5" x14ac:dyDescent="0.25">
      <c r="A812" s="22">
        <v>43951</v>
      </c>
      <c r="B812" s="23">
        <v>15</v>
      </c>
      <c r="C812" s="23" t="s">
        <v>372</v>
      </c>
      <c r="D812" s="23" t="s">
        <v>373</v>
      </c>
      <c r="E812" s="24">
        <v>28320</v>
      </c>
    </row>
    <row r="813" spans="1:5" x14ac:dyDescent="0.25">
      <c r="A813" s="22">
        <v>43959</v>
      </c>
      <c r="B813" s="23">
        <v>18</v>
      </c>
      <c r="C813" s="23" t="s">
        <v>372</v>
      </c>
      <c r="D813" s="23" t="s">
        <v>374</v>
      </c>
      <c r="E813" s="24">
        <v>70800</v>
      </c>
    </row>
    <row r="814" spans="1:5" x14ac:dyDescent="0.25">
      <c r="A814" s="22">
        <v>44811</v>
      </c>
      <c r="B814" s="23">
        <v>41</v>
      </c>
      <c r="C814" s="23" t="s">
        <v>813</v>
      </c>
      <c r="D814" s="23" t="s">
        <v>25</v>
      </c>
      <c r="E814" s="24">
        <v>87656.25</v>
      </c>
    </row>
    <row r="815" spans="1:5" x14ac:dyDescent="0.25">
      <c r="A815" s="22">
        <v>44811</v>
      </c>
      <c r="B815" s="23">
        <v>43</v>
      </c>
      <c r="C815" s="23" t="s">
        <v>813</v>
      </c>
      <c r="D815" s="23" t="s">
        <v>25</v>
      </c>
      <c r="E815" s="24">
        <v>67620</v>
      </c>
    </row>
    <row r="816" spans="1:5" x14ac:dyDescent="0.25">
      <c r="A816" s="22">
        <v>44833</v>
      </c>
      <c r="B816" s="23">
        <v>51</v>
      </c>
      <c r="C816" s="23" t="s">
        <v>813</v>
      </c>
      <c r="D816" s="23" t="s">
        <v>814</v>
      </c>
      <c r="E816" s="24">
        <v>44995</v>
      </c>
    </row>
    <row r="817" spans="1:5" x14ac:dyDescent="0.25">
      <c r="A817" s="22">
        <v>44833</v>
      </c>
      <c r="B817" s="23">
        <v>63</v>
      </c>
      <c r="C817" s="23" t="s">
        <v>813</v>
      </c>
      <c r="D817" s="23" t="s">
        <v>25</v>
      </c>
      <c r="E817" s="24">
        <v>12452.82</v>
      </c>
    </row>
    <row r="818" spans="1:5" x14ac:dyDescent="0.25">
      <c r="A818" s="22">
        <v>44833</v>
      </c>
      <c r="B818" s="23">
        <v>71</v>
      </c>
      <c r="C818" s="23" t="s">
        <v>813</v>
      </c>
      <c r="D818" s="23" t="s">
        <v>815</v>
      </c>
      <c r="E818" s="24">
        <v>44967.3</v>
      </c>
    </row>
    <row r="819" spans="1:5" x14ac:dyDescent="0.25">
      <c r="A819" s="22">
        <v>43752</v>
      </c>
      <c r="B819" s="23">
        <v>164709</v>
      </c>
      <c r="C819" s="23" t="s">
        <v>384</v>
      </c>
      <c r="D819" s="23" t="s">
        <v>385</v>
      </c>
      <c r="E819" s="24">
        <v>50538</v>
      </c>
    </row>
    <row r="820" spans="1:5" x14ac:dyDescent="0.25">
      <c r="A820" s="22">
        <v>43768</v>
      </c>
      <c r="B820" s="23">
        <v>165145</v>
      </c>
      <c r="C820" s="23" t="s">
        <v>384</v>
      </c>
      <c r="D820" s="23" t="s">
        <v>386</v>
      </c>
      <c r="E820" s="24">
        <v>5538</v>
      </c>
    </row>
    <row r="821" spans="1:5" x14ac:dyDescent="0.25">
      <c r="A821" s="22">
        <v>43769</v>
      </c>
      <c r="B821" s="23">
        <v>165178</v>
      </c>
      <c r="C821" s="23" t="s">
        <v>384</v>
      </c>
      <c r="D821" s="23" t="s">
        <v>387</v>
      </c>
      <c r="E821" s="24">
        <v>12000</v>
      </c>
    </row>
    <row r="822" spans="1:5" x14ac:dyDescent="0.25">
      <c r="A822" s="22">
        <v>43770</v>
      </c>
      <c r="B822" s="23">
        <v>165200</v>
      </c>
      <c r="C822" s="23" t="s">
        <v>384</v>
      </c>
      <c r="D822" s="23" t="s">
        <v>66</v>
      </c>
      <c r="E822" s="24">
        <v>49250</v>
      </c>
    </row>
    <row r="823" spans="1:5" x14ac:dyDescent="0.25">
      <c r="A823" s="22">
        <v>43774</v>
      </c>
      <c r="B823" s="23">
        <v>165237</v>
      </c>
      <c r="C823" s="23" t="s">
        <v>384</v>
      </c>
      <c r="D823" s="23" t="s">
        <v>66</v>
      </c>
      <c r="E823" s="24">
        <v>49506</v>
      </c>
    </row>
    <row r="824" spans="1:5" x14ac:dyDescent="0.25">
      <c r="A824" s="22">
        <v>43775</v>
      </c>
      <c r="B824" s="23">
        <v>165360</v>
      </c>
      <c r="C824" s="23" t="s">
        <v>384</v>
      </c>
      <c r="D824" s="23" t="s">
        <v>386</v>
      </c>
      <c r="E824" s="24">
        <v>141326.6</v>
      </c>
    </row>
    <row r="825" spans="1:5" x14ac:dyDescent="0.25">
      <c r="A825" s="22">
        <v>43780</v>
      </c>
      <c r="B825" s="23">
        <v>165757</v>
      </c>
      <c r="C825" s="23" t="s">
        <v>384</v>
      </c>
      <c r="D825" s="23" t="s">
        <v>388</v>
      </c>
      <c r="E825" s="24">
        <v>91702.6</v>
      </c>
    </row>
    <row r="826" spans="1:5" x14ac:dyDescent="0.25">
      <c r="A826" s="22">
        <v>43796</v>
      </c>
      <c r="B826" s="23">
        <v>165856</v>
      </c>
      <c r="C826" s="23" t="s">
        <v>384</v>
      </c>
      <c r="D826" s="23" t="s">
        <v>385</v>
      </c>
      <c r="E826" s="24">
        <v>157500</v>
      </c>
    </row>
    <row r="827" spans="1:5" x14ac:dyDescent="0.25">
      <c r="A827" s="22">
        <v>43803</v>
      </c>
      <c r="B827" s="23">
        <v>166065</v>
      </c>
      <c r="C827" s="23" t="s">
        <v>384</v>
      </c>
      <c r="D827" s="23" t="s">
        <v>386</v>
      </c>
      <c r="E827" s="24">
        <v>6148</v>
      </c>
    </row>
    <row r="828" spans="1:5" x14ac:dyDescent="0.25">
      <c r="A828" s="22">
        <v>44210</v>
      </c>
      <c r="B828" s="23">
        <v>166774</v>
      </c>
      <c r="C828" s="23" t="s">
        <v>384</v>
      </c>
      <c r="D828" s="23" t="s">
        <v>389</v>
      </c>
      <c r="E828" s="24">
        <v>36360.910000000003</v>
      </c>
    </row>
    <row r="829" spans="1:5" x14ac:dyDescent="0.25">
      <c r="A829" s="22">
        <v>44624</v>
      </c>
      <c r="B829" s="23">
        <v>164241</v>
      </c>
      <c r="C829" s="23" t="s">
        <v>384</v>
      </c>
      <c r="D829" s="23" t="s">
        <v>389</v>
      </c>
      <c r="E829" s="24">
        <v>50538</v>
      </c>
    </row>
    <row r="830" spans="1:5" x14ac:dyDescent="0.25">
      <c r="A830" s="22">
        <v>44761</v>
      </c>
      <c r="B830" s="23">
        <v>1457</v>
      </c>
      <c r="C830" s="23" t="s">
        <v>383</v>
      </c>
      <c r="D830" s="23" t="s">
        <v>25</v>
      </c>
      <c r="E830" s="24">
        <v>102240.95</v>
      </c>
    </row>
    <row r="831" spans="1:5" x14ac:dyDescent="0.25">
      <c r="A831" s="22">
        <v>44803</v>
      </c>
      <c r="B831" s="23">
        <v>1482</v>
      </c>
      <c r="C831" s="23" t="s">
        <v>383</v>
      </c>
      <c r="D831" s="23" t="s">
        <v>25</v>
      </c>
      <c r="E831" s="24">
        <v>105274.92</v>
      </c>
    </row>
    <row r="832" spans="1:5" x14ac:dyDescent="0.25">
      <c r="A832" s="22">
        <v>44803</v>
      </c>
      <c r="B832" s="23">
        <v>13372</v>
      </c>
      <c r="C832" s="23" t="s">
        <v>383</v>
      </c>
      <c r="D832" s="23" t="s">
        <v>25</v>
      </c>
      <c r="E832" s="24">
        <v>133732.51999999999</v>
      </c>
    </row>
    <row r="833" spans="1:5" x14ac:dyDescent="0.25">
      <c r="A833" s="22">
        <v>43530</v>
      </c>
      <c r="B833" s="23">
        <v>5931</v>
      </c>
      <c r="C833" s="23" t="s">
        <v>390</v>
      </c>
      <c r="D833" s="23" t="s">
        <v>391</v>
      </c>
      <c r="E833" s="24">
        <v>43000</v>
      </c>
    </row>
    <row r="834" spans="1:5" x14ac:dyDescent="0.25">
      <c r="A834" s="22">
        <v>43535</v>
      </c>
      <c r="B834" s="23">
        <v>5953</v>
      </c>
      <c r="C834" s="23" t="s">
        <v>390</v>
      </c>
      <c r="D834" s="23" t="s">
        <v>392</v>
      </c>
      <c r="E834" s="24">
        <v>90000</v>
      </c>
    </row>
    <row r="835" spans="1:5" x14ac:dyDescent="0.25">
      <c r="A835" s="22">
        <v>43559</v>
      </c>
      <c r="B835" s="23">
        <v>6000</v>
      </c>
      <c r="C835" s="23" t="s">
        <v>390</v>
      </c>
      <c r="D835" s="23" t="s">
        <v>393</v>
      </c>
      <c r="E835" s="24">
        <v>35640</v>
      </c>
    </row>
    <row r="836" spans="1:5" x14ac:dyDescent="0.25">
      <c r="A836" s="22">
        <v>43560</v>
      </c>
      <c r="B836" s="23">
        <v>6003</v>
      </c>
      <c r="C836" s="23" t="s">
        <v>390</v>
      </c>
      <c r="D836" s="23" t="s">
        <v>394</v>
      </c>
      <c r="E836" s="24">
        <v>44850</v>
      </c>
    </row>
    <row r="837" spans="1:5" x14ac:dyDescent="0.25">
      <c r="A837" s="22">
        <v>43564</v>
      </c>
      <c r="B837" s="23">
        <v>6008</v>
      </c>
      <c r="C837" s="23" t="s">
        <v>390</v>
      </c>
      <c r="D837" s="23" t="s">
        <v>392</v>
      </c>
      <c r="E837" s="24">
        <v>54000</v>
      </c>
    </row>
    <row r="838" spans="1:5" x14ac:dyDescent="0.25">
      <c r="A838" s="22">
        <v>43578</v>
      </c>
      <c r="B838" s="23">
        <v>6042</v>
      </c>
      <c r="C838" s="23" t="s">
        <v>390</v>
      </c>
      <c r="D838" s="23" t="s">
        <v>395</v>
      </c>
      <c r="E838" s="24">
        <v>26450</v>
      </c>
    </row>
    <row r="839" spans="1:5" x14ac:dyDescent="0.25">
      <c r="A839" s="22">
        <v>43602</v>
      </c>
      <c r="B839" s="23">
        <v>6090</v>
      </c>
      <c r="C839" s="23" t="s">
        <v>390</v>
      </c>
      <c r="D839" s="23" t="s">
        <v>396</v>
      </c>
      <c r="E839" s="24">
        <v>86450</v>
      </c>
    </row>
    <row r="840" spans="1:5" x14ac:dyDescent="0.25">
      <c r="A840" s="22">
        <v>43608</v>
      </c>
      <c r="B840" s="23">
        <v>6110</v>
      </c>
      <c r="C840" s="23" t="s">
        <v>390</v>
      </c>
      <c r="D840" s="23" t="s">
        <v>80</v>
      </c>
      <c r="E840" s="24">
        <v>39990</v>
      </c>
    </row>
    <row r="841" spans="1:5" x14ac:dyDescent="0.25">
      <c r="A841" s="22">
        <v>43685</v>
      </c>
      <c r="B841" s="23">
        <v>6279</v>
      </c>
      <c r="C841" s="23" t="s">
        <v>390</v>
      </c>
      <c r="D841" s="23" t="s">
        <v>397</v>
      </c>
      <c r="E841" s="24">
        <v>47800</v>
      </c>
    </row>
    <row r="842" spans="1:5" x14ac:dyDescent="0.25">
      <c r="A842" s="22">
        <v>43760</v>
      </c>
      <c r="B842" s="23">
        <v>6474</v>
      </c>
      <c r="C842" s="23" t="s">
        <v>390</v>
      </c>
      <c r="D842" s="23" t="s">
        <v>399</v>
      </c>
      <c r="E842" s="24">
        <v>83048.399999999994</v>
      </c>
    </row>
    <row r="843" spans="1:5" x14ac:dyDescent="0.25">
      <c r="A843" s="22">
        <v>43760</v>
      </c>
      <c r="B843" s="23">
        <v>6482</v>
      </c>
      <c r="C843" s="23" t="s">
        <v>390</v>
      </c>
      <c r="D843" s="23" t="s">
        <v>398</v>
      </c>
      <c r="E843" s="24">
        <v>36960</v>
      </c>
    </row>
    <row r="844" spans="1:5" x14ac:dyDescent="0.25">
      <c r="A844" s="22">
        <v>43777</v>
      </c>
      <c r="B844" s="23">
        <v>6536</v>
      </c>
      <c r="C844" s="23" t="s">
        <v>390</v>
      </c>
      <c r="D844" s="23" t="s">
        <v>400</v>
      </c>
      <c r="E844" s="24">
        <v>77000</v>
      </c>
    </row>
    <row r="845" spans="1:5" x14ac:dyDescent="0.25">
      <c r="A845" s="22">
        <v>43777</v>
      </c>
      <c r="B845" s="23">
        <v>6537</v>
      </c>
      <c r="C845" s="23" t="s">
        <v>390</v>
      </c>
      <c r="D845" s="23" t="s">
        <v>171</v>
      </c>
      <c r="E845" s="24">
        <v>3481</v>
      </c>
    </row>
    <row r="846" spans="1:5" x14ac:dyDescent="0.25">
      <c r="A846" s="22">
        <v>44148</v>
      </c>
      <c r="B846" s="23">
        <v>7840</v>
      </c>
      <c r="C846" s="23" t="s">
        <v>390</v>
      </c>
      <c r="D846" s="23" t="s">
        <v>386</v>
      </c>
      <c r="E846" s="24">
        <v>9937.5</v>
      </c>
    </row>
    <row r="847" spans="1:5" x14ac:dyDescent="0.25">
      <c r="A847" s="22">
        <v>44354</v>
      </c>
      <c r="B847" s="23">
        <v>8403</v>
      </c>
      <c r="C847" s="23" t="s">
        <v>390</v>
      </c>
      <c r="D847" s="23" t="s">
        <v>239</v>
      </c>
      <c r="E847" s="24">
        <v>107400</v>
      </c>
    </row>
    <row r="848" spans="1:5" x14ac:dyDescent="0.25">
      <c r="A848" s="22">
        <v>44389</v>
      </c>
      <c r="B848" s="23">
        <v>3435</v>
      </c>
      <c r="C848" s="23" t="s">
        <v>401</v>
      </c>
      <c r="D848" s="23" t="s">
        <v>402</v>
      </c>
      <c r="E848" s="24">
        <v>34569.360000000001</v>
      </c>
    </row>
    <row r="849" spans="1:5" x14ac:dyDescent="0.25">
      <c r="A849" s="22">
        <v>44398</v>
      </c>
      <c r="B849" s="23">
        <v>3463</v>
      </c>
      <c r="C849" s="23" t="s">
        <v>401</v>
      </c>
      <c r="D849" s="23" t="s">
        <v>182</v>
      </c>
      <c r="E849" s="24">
        <v>108843.86</v>
      </c>
    </row>
    <row r="850" spans="1:5" x14ac:dyDescent="0.25">
      <c r="A850" s="22">
        <v>44456</v>
      </c>
      <c r="B850" s="23">
        <v>3508</v>
      </c>
      <c r="C850" s="23" t="s">
        <v>401</v>
      </c>
      <c r="D850" s="23" t="s">
        <v>182</v>
      </c>
      <c r="E850" s="24">
        <v>49384.800000000003</v>
      </c>
    </row>
    <row r="851" spans="1:5" x14ac:dyDescent="0.25">
      <c r="A851" s="22">
        <v>44474</v>
      </c>
      <c r="B851" s="23">
        <v>3821</v>
      </c>
      <c r="C851" s="23" t="s">
        <v>401</v>
      </c>
      <c r="D851" s="23" t="s">
        <v>182</v>
      </c>
      <c r="E851" s="24">
        <v>49384.800000000003</v>
      </c>
    </row>
    <row r="852" spans="1:5" x14ac:dyDescent="0.25">
      <c r="A852" s="22">
        <v>44484</v>
      </c>
      <c r="B852" s="23">
        <v>3860</v>
      </c>
      <c r="C852" s="23" t="s">
        <v>401</v>
      </c>
      <c r="D852" s="23" t="s">
        <v>402</v>
      </c>
      <c r="E852" s="24">
        <v>49384.800000000003</v>
      </c>
    </row>
    <row r="853" spans="1:5" x14ac:dyDescent="0.25">
      <c r="A853" s="22">
        <v>44491</v>
      </c>
      <c r="B853" s="23">
        <v>3890</v>
      </c>
      <c r="C853" s="23" t="s">
        <v>401</v>
      </c>
      <c r="D853" s="23" t="s">
        <v>403</v>
      </c>
      <c r="E853" s="24">
        <v>49384.800000000003</v>
      </c>
    </row>
    <row r="854" spans="1:5" x14ac:dyDescent="0.25">
      <c r="A854" s="22">
        <v>42605</v>
      </c>
      <c r="B854" s="23">
        <v>10</v>
      </c>
      <c r="C854" s="23" t="s">
        <v>376</v>
      </c>
      <c r="D854" s="23" t="s">
        <v>377</v>
      </c>
      <c r="E854" s="24">
        <v>61950</v>
      </c>
    </row>
    <row r="855" spans="1:5" x14ac:dyDescent="0.25">
      <c r="A855" s="22">
        <v>44719</v>
      </c>
      <c r="B855" s="23">
        <v>94933</v>
      </c>
      <c r="C855" s="23" t="s">
        <v>379</v>
      </c>
      <c r="D855" s="23" t="s">
        <v>380</v>
      </c>
      <c r="E855" s="24">
        <v>443643.14</v>
      </c>
    </row>
    <row r="856" spans="1:5" x14ac:dyDescent="0.25">
      <c r="A856" s="22">
        <v>44754</v>
      </c>
      <c r="B856" s="23">
        <v>6244</v>
      </c>
      <c r="C856" s="23" t="s">
        <v>379</v>
      </c>
      <c r="D856" s="23" t="s">
        <v>382</v>
      </c>
      <c r="E856" s="24">
        <v>13457.55</v>
      </c>
    </row>
    <row r="857" spans="1:5" x14ac:dyDescent="0.25">
      <c r="A857" s="22">
        <v>44761</v>
      </c>
      <c r="B857" s="23">
        <v>6249</v>
      </c>
      <c r="C857" s="23" t="s">
        <v>379</v>
      </c>
      <c r="D857" s="23" t="s">
        <v>380</v>
      </c>
      <c r="E857" s="24">
        <v>801070.87</v>
      </c>
    </row>
    <row r="858" spans="1:5" x14ac:dyDescent="0.25">
      <c r="A858" s="22">
        <v>44761</v>
      </c>
      <c r="B858" s="23">
        <v>6266</v>
      </c>
      <c r="C858" s="23" t="s">
        <v>379</v>
      </c>
      <c r="D858" s="23" t="s">
        <v>381</v>
      </c>
      <c r="E858" s="24">
        <v>8519</v>
      </c>
    </row>
    <row r="859" spans="1:5" x14ac:dyDescent="0.25">
      <c r="A859" s="22">
        <v>44781</v>
      </c>
      <c r="B859" s="23">
        <v>6286</v>
      </c>
      <c r="C859" s="23" t="s">
        <v>379</v>
      </c>
      <c r="D859" s="23" t="s">
        <v>381</v>
      </c>
      <c r="E859" s="24">
        <v>8248.93</v>
      </c>
    </row>
    <row r="860" spans="1:5" x14ac:dyDescent="0.25">
      <c r="A860" s="22">
        <v>44802</v>
      </c>
      <c r="B860" s="23">
        <v>96735</v>
      </c>
      <c r="C860" s="23" t="s">
        <v>379</v>
      </c>
      <c r="D860" s="23" t="s">
        <v>382</v>
      </c>
      <c r="E860" s="24">
        <v>35935.21</v>
      </c>
    </row>
    <row r="861" spans="1:5" x14ac:dyDescent="0.25">
      <c r="A861" s="22">
        <v>44802</v>
      </c>
      <c r="B861" s="23">
        <v>97069</v>
      </c>
      <c r="C861" s="23" t="s">
        <v>379</v>
      </c>
      <c r="D861" s="23" t="s">
        <v>381</v>
      </c>
      <c r="E861" s="24">
        <v>11288.05</v>
      </c>
    </row>
    <row r="862" spans="1:5" x14ac:dyDescent="0.25">
      <c r="A862" s="22">
        <v>44802</v>
      </c>
      <c r="B862" s="23">
        <v>97093</v>
      </c>
      <c r="C862" s="23" t="s">
        <v>379</v>
      </c>
      <c r="D862" s="23" t="s">
        <v>382</v>
      </c>
      <c r="E862" s="24">
        <v>1125350.98</v>
      </c>
    </row>
    <row r="863" spans="1:5" x14ac:dyDescent="0.25">
      <c r="A863" s="22">
        <v>44802</v>
      </c>
      <c r="B863" s="23">
        <v>97277</v>
      </c>
      <c r="C863" s="23" t="s">
        <v>379</v>
      </c>
      <c r="D863" s="23" t="s">
        <v>381</v>
      </c>
      <c r="E863" s="24">
        <v>10689.17</v>
      </c>
    </row>
    <row r="864" spans="1:5" x14ac:dyDescent="0.25">
      <c r="A864" s="22">
        <v>44802</v>
      </c>
      <c r="B864" s="23">
        <v>97430</v>
      </c>
      <c r="C864" s="23" t="s">
        <v>379</v>
      </c>
      <c r="D864" s="23" t="s">
        <v>381</v>
      </c>
      <c r="E864" s="24">
        <v>8210.7000000000007</v>
      </c>
    </row>
    <row r="865" spans="1:5" x14ac:dyDescent="0.25">
      <c r="A865" s="22">
        <v>44802</v>
      </c>
      <c r="B865" s="23">
        <v>97543</v>
      </c>
      <c r="C865" s="23" t="s">
        <v>379</v>
      </c>
      <c r="D865" s="23" t="s">
        <v>381</v>
      </c>
      <c r="E865" s="24">
        <v>14023.38</v>
      </c>
    </row>
    <row r="866" spans="1:5" x14ac:dyDescent="0.25">
      <c r="A866" s="22">
        <v>44802</v>
      </c>
      <c r="B866" s="23">
        <v>97577</v>
      </c>
      <c r="C866" s="23" t="s">
        <v>379</v>
      </c>
      <c r="D866" s="23" t="s">
        <v>381</v>
      </c>
      <c r="E866" s="24">
        <v>9752.0400000000009</v>
      </c>
    </row>
    <row r="867" spans="1:5" x14ac:dyDescent="0.25">
      <c r="A867" s="22">
        <v>44802</v>
      </c>
      <c r="B867" s="23">
        <v>97607</v>
      </c>
      <c r="C867" s="23" t="s">
        <v>379</v>
      </c>
      <c r="D867" s="23" t="s">
        <v>381</v>
      </c>
      <c r="E867" s="24">
        <v>8126.7</v>
      </c>
    </row>
    <row r="868" spans="1:5" x14ac:dyDescent="0.25">
      <c r="A868" s="22">
        <v>44802</v>
      </c>
      <c r="B868" s="23">
        <v>97632</v>
      </c>
      <c r="C868" s="23" t="s">
        <v>379</v>
      </c>
      <c r="D868" s="23" t="s">
        <v>382</v>
      </c>
      <c r="E868" s="24">
        <v>510527.97</v>
      </c>
    </row>
    <row r="869" spans="1:5" x14ac:dyDescent="0.25">
      <c r="A869" s="22">
        <v>44802</v>
      </c>
      <c r="B869" s="23">
        <v>97665</v>
      </c>
      <c r="C869" s="23" t="s">
        <v>379</v>
      </c>
      <c r="D869" s="23" t="s">
        <v>381</v>
      </c>
      <c r="E869" s="24">
        <v>13454.64</v>
      </c>
    </row>
    <row r="870" spans="1:5" x14ac:dyDescent="0.25">
      <c r="A870" s="22">
        <v>44802</v>
      </c>
      <c r="B870" s="23">
        <v>97853</v>
      </c>
      <c r="C870" s="23" t="s">
        <v>379</v>
      </c>
      <c r="D870" s="23" t="s">
        <v>381</v>
      </c>
      <c r="E870" s="24">
        <v>10154.98</v>
      </c>
    </row>
    <row r="871" spans="1:5" x14ac:dyDescent="0.25">
      <c r="A871" s="22">
        <v>44802</v>
      </c>
      <c r="B871" s="23">
        <v>98001</v>
      </c>
      <c r="C871" s="23" t="s">
        <v>379</v>
      </c>
      <c r="D871" s="23" t="s">
        <v>382</v>
      </c>
      <c r="E871" s="24">
        <v>501547.68</v>
      </c>
    </row>
    <row r="872" spans="1:5" x14ac:dyDescent="0.25">
      <c r="A872" s="22">
        <v>44811</v>
      </c>
      <c r="B872" s="23">
        <v>98170</v>
      </c>
      <c r="C872" s="23" t="s">
        <v>379</v>
      </c>
      <c r="D872" s="23" t="s">
        <v>382</v>
      </c>
      <c r="E872" s="24">
        <v>510844.68</v>
      </c>
    </row>
    <row r="873" spans="1:5" x14ac:dyDescent="0.25">
      <c r="A873" s="22">
        <v>44816</v>
      </c>
      <c r="B873" s="23">
        <v>98246</v>
      </c>
      <c r="C873" s="23" t="s">
        <v>379</v>
      </c>
      <c r="D873" s="23" t="s">
        <v>381</v>
      </c>
      <c r="E873" s="24">
        <v>9570.99</v>
      </c>
    </row>
    <row r="874" spans="1:5" x14ac:dyDescent="0.25">
      <c r="A874" s="22">
        <v>44819</v>
      </c>
      <c r="B874" s="23">
        <v>98566</v>
      </c>
      <c r="C874" s="23" t="s">
        <v>379</v>
      </c>
      <c r="D874" s="23" t="s">
        <v>381</v>
      </c>
      <c r="E874" s="24">
        <v>9776.4599999999991</v>
      </c>
    </row>
    <row r="875" spans="1:5" x14ac:dyDescent="0.25">
      <c r="A875" s="22">
        <v>44819</v>
      </c>
      <c r="B875" s="23">
        <v>98635</v>
      </c>
      <c r="C875" s="23" t="s">
        <v>379</v>
      </c>
      <c r="D875" s="23" t="s">
        <v>381</v>
      </c>
      <c r="E875" s="24">
        <v>14404.88</v>
      </c>
    </row>
    <row r="876" spans="1:5" x14ac:dyDescent="0.25">
      <c r="A876" s="22">
        <v>44827</v>
      </c>
      <c r="B876" s="23">
        <v>98343</v>
      </c>
      <c r="C876" s="23" t="s">
        <v>379</v>
      </c>
      <c r="D876" s="23" t="s">
        <v>381</v>
      </c>
      <c r="E876" s="24">
        <v>16229.36</v>
      </c>
    </row>
    <row r="877" spans="1:5" x14ac:dyDescent="0.25">
      <c r="A877" s="22">
        <v>44827</v>
      </c>
      <c r="B877" s="23">
        <v>98340</v>
      </c>
      <c r="C877" s="23" t="s">
        <v>379</v>
      </c>
      <c r="D877" s="23" t="s">
        <v>381</v>
      </c>
      <c r="E877" s="24">
        <v>8024.33</v>
      </c>
    </row>
    <row r="878" spans="1:5" x14ac:dyDescent="0.25">
      <c r="A878" s="22">
        <v>44827</v>
      </c>
      <c r="B878" s="23">
        <v>98559</v>
      </c>
      <c r="C878" s="23" t="s">
        <v>379</v>
      </c>
      <c r="D878" s="23" t="s">
        <v>382</v>
      </c>
      <c r="E878" s="24">
        <v>499875.63</v>
      </c>
    </row>
    <row r="879" spans="1:5" x14ac:dyDescent="0.25">
      <c r="A879" s="22">
        <v>44833</v>
      </c>
      <c r="B879" s="23">
        <v>98734</v>
      </c>
      <c r="C879" s="23" t="s">
        <v>379</v>
      </c>
      <c r="D879" s="23" t="s">
        <v>381</v>
      </c>
      <c r="E879" s="24">
        <v>9603.25</v>
      </c>
    </row>
    <row r="880" spans="1:5" x14ac:dyDescent="0.25">
      <c r="A880" s="22">
        <v>44833</v>
      </c>
      <c r="B880" s="23">
        <v>98773</v>
      </c>
      <c r="C880" s="23" t="s">
        <v>379</v>
      </c>
      <c r="D880" s="23" t="s">
        <v>381</v>
      </c>
      <c r="E880" s="24">
        <v>14751.29</v>
      </c>
    </row>
    <row r="881" spans="1:5" x14ac:dyDescent="0.25">
      <c r="A881" s="22">
        <v>44834</v>
      </c>
      <c r="B881" s="23">
        <v>98343</v>
      </c>
      <c r="C881" s="23" t="s">
        <v>379</v>
      </c>
      <c r="D881" s="23" t="s">
        <v>381</v>
      </c>
      <c r="E881" s="24">
        <v>16229.36</v>
      </c>
    </row>
    <row r="882" spans="1:5" x14ac:dyDescent="0.25">
      <c r="A882" s="22">
        <v>44834</v>
      </c>
      <c r="B882" s="23">
        <v>98873</v>
      </c>
      <c r="C882" s="23" t="s">
        <v>379</v>
      </c>
      <c r="D882" s="23" t="s">
        <v>381</v>
      </c>
      <c r="E882" s="24">
        <v>6402.17</v>
      </c>
    </row>
    <row r="883" spans="1:5" x14ac:dyDescent="0.25">
      <c r="A883" s="22">
        <v>44834</v>
      </c>
      <c r="B883" s="23">
        <v>98973</v>
      </c>
      <c r="C883" s="23" t="s">
        <v>379</v>
      </c>
      <c r="D883" s="23" t="s">
        <v>381</v>
      </c>
      <c r="E883" s="24">
        <v>14830.49</v>
      </c>
    </row>
    <row r="884" spans="1:5" x14ac:dyDescent="0.25">
      <c r="A884" s="22">
        <v>44834</v>
      </c>
      <c r="B884" s="23">
        <v>99008</v>
      </c>
      <c r="C884" s="23" t="s">
        <v>379</v>
      </c>
      <c r="D884" s="23" t="s">
        <v>812</v>
      </c>
      <c r="E884" s="24">
        <v>499137.09</v>
      </c>
    </row>
    <row r="885" spans="1:5" x14ac:dyDescent="0.25">
      <c r="A885" s="22">
        <v>44706</v>
      </c>
      <c r="B885" s="23">
        <v>168</v>
      </c>
      <c r="C885" s="23" t="s">
        <v>404</v>
      </c>
      <c r="D885" s="23" t="s">
        <v>24</v>
      </c>
      <c r="E885" s="24">
        <v>149250</v>
      </c>
    </row>
    <row r="886" spans="1:5" x14ac:dyDescent="0.25">
      <c r="A886" s="22">
        <v>44706</v>
      </c>
      <c r="B886" s="23">
        <v>170</v>
      </c>
      <c r="C886" s="23" t="s">
        <v>404</v>
      </c>
      <c r="D886" s="23" t="s">
        <v>24</v>
      </c>
      <c r="E886" s="24">
        <v>105000</v>
      </c>
    </row>
    <row r="887" spans="1:5" x14ac:dyDescent="0.25">
      <c r="A887" s="22">
        <v>44706</v>
      </c>
      <c r="B887" s="23">
        <v>173</v>
      </c>
      <c r="C887" s="23" t="s">
        <v>404</v>
      </c>
      <c r="D887" s="23" t="s">
        <v>24</v>
      </c>
      <c r="E887" s="24">
        <v>120107.95</v>
      </c>
    </row>
    <row r="888" spans="1:5" x14ac:dyDescent="0.25">
      <c r="A888" s="22">
        <v>44706</v>
      </c>
      <c r="B888" s="23">
        <v>175</v>
      </c>
      <c r="C888" s="23" t="s">
        <v>404</v>
      </c>
      <c r="D888" s="23" t="s">
        <v>24</v>
      </c>
      <c r="E888" s="24">
        <v>110739.1</v>
      </c>
    </row>
    <row r="889" spans="1:5" x14ac:dyDescent="0.25">
      <c r="A889" s="22">
        <v>44719</v>
      </c>
      <c r="B889" s="23">
        <v>179</v>
      </c>
      <c r="C889" s="23" t="s">
        <v>404</v>
      </c>
      <c r="D889" s="23" t="s">
        <v>24</v>
      </c>
      <c r="E889" s="24">
        <v>26880</v>
      </c>
    </row>
    <row r="890" spans="1:5" x14ac:dyDescent="0.25">
      <c r="A890" s="22">
        <v>44719</v>
      </c>
      <c r="B890" s="23">
        <v>610</v>
      </c>
      <c r="C890" s="23" t="s">
        <v>404</v>
      </c>
      <c r="D890" s="23" t="s">
        <v>24</v>
      </c>
      <c r="E890" s="24">
        <v>63600</v>
      </c>
    </row>
    <row r="891" spans="1:5" x14ac:dyDescent="0.25">
      <c r="A891" s="22">
        <v>44719</v>
      </c>
      <c r="B891" s="23">
        <v>620</v>
      </c>
      <c r="C891" s="23" t="s">
        <v>404</v>
      </c>
      <c r="D891" s="23" t="s">
        <v>24</v>
      </c>
      <c r="E891" s="24">
        <v>147000</v>
      </c>
    </row>
    <row r="892" spans="1:5" x14ac:dyDescent="0.25">
      <c r="A892" s="22">
        <v>44719</v>
      </c>
      <c r="B892" s="23">
        <v>636</v>
      </c>
      <c r="C892" s="23" t="s">
        <v>404</v>
      </c>
      <c r="D892" s="23" t="s">
        <v>24</v>
      </c>
      <c r="E892" s="24">
        <v>83007.5</v>
      </c>
    </row>
    <row r="893" spans="1:5" x14ac:dyDescent="0.25">
      <c r="A893" s="22">
        <v>44719</v>
      </c>
      <c r="B893" s="23">
        <v>643</v>
      </c>
      <c r="C893" s="23" t="s">
        <v>404</v>
      </c>
      <c r="D893" s="23" t="s">
        <v>24</v>
      </c>
      <c r="E893" s="24">
        <v>160787.5</v>
      </c>
    </row>
    <row r="894" spans="1:5" x14ac:dyDescent="0.25">
      <c r="A894" s="22">
        <v>44719</v>
      </c>
      <c r="B894" s="23">
        <v>647</v>
      </c>
      <c r="C894" s="23" t="s">
        <v>404</v>
      </c>
      <c r="D894" s="23" t="s">
        <v>24</v>
      </c>
      <c r="E894" s="24">
        <v>101232.3</v>
      </c>
    </row>
    <row r="895" spans="1:5" x14ac:dyDescent="0.25">
      <c r="A895" s="22">
        <v>44771</v>
      </c>
      <c r="B895" s="23">
        <v>180</v>
      </c>
      <c r="C895" s="23" t="s">
        <v>404</v>
      </c>
      <c r="D895" s="23" t="s">
        <v>24</v>
      </c>
      <c r="E895" s="24">
        <v>99500</v>
      </c>
    </row>
    <row r="896" spans="1:5" x14ac:dyDescent="0.25">
      <c r="A896" s="22">
        <v>44803</v>
      </c>
      <c r="B896" s="23">
        <v>788</v>
      </c>
      <c r="C896" s="23" t="s">
        <v>404</v>
      </c>
      <c r="D896" s="23" t="s">
        <v>24</v>
      </c>
      <c r="E896" s="24">
        <v>52215</v>
      </c>
    </row>
    <row r="897" spans="1:5" x14ac:dyDescent="0.25">
      <c r="A897" s="22">
        <v>44811</v>
      </c>
      <c r="B897" s="23">
        <v>792</v>
      </c>
      <c r="C897" s="23" t="s">
        <v>404</v>
      </c>
      <c r="D897" s="23" t="s">
        <v>24</v>
      </c>
      <c r="E897" s="24">
        <v>99500</v>
      </c>
    </row>
    <row r="898" spans="1:5" x14ac:dyDescent="0.25">
      <c r="A898" s="22">
        <v>44811</v>
      </c>
      <c r="B898" s="23">
        <v>794</v>
      </c>
      <c r="C898" s="23" t="s">
        <v>404</v>
      </c>
      <c r="D898" s="23" t="s">
        <v>24</v>
      </c>
      <c r="E898" s="24">
        <v>7975</v>
      </c>
    </row>
    <row r="899" spans="1:5" x14ac:dyDescent="0.25">
      <c r="A899" s="22">
        <v>44811</v>
      </c>
      <c r="B899" s="23">
        <v>793</v>
      </c>
      <c r="C899" s="23" t="s">
        <v>404</v>
      </c>
      <c r="D899" s="23" t="s">
        <v>24</v>
      </c>
      <c r="E899" s="24">
        <v>12800</v>
      </c>
    </row>
    <row r="900" spans="1:5" x14ac:dyDescent="0.25">
      <c r="A900" s="22">
        <v>44834</v>
      </c>
      <c r="B900" s="23">
        <v>808</v>
      </c>
      <c r="C900" s="23" t="s">
        <v>404</v>
      </c>
      <c r="D900" s="23" t="s">
        <v>24</v>
      </c>
      <c r="E900" s="24">
        <v>14160</v>
      </c>
    </row>
    <row r="901" spans="1:5" x14ac:dyDescent="0.25">
      <c r="A901" s="22">
        <v>44754</v>
      </c>
      <c r="B901" s="23">
        <v>67478</v>
      </c>
      <c r="C901" s="23" t="s">
        <v>378</v>
      </c>
      <c r="D901" s="23" t="s">
        <v>377</v>
      </c>
      <c r="E901" s="24">
        <v>16107</v>
      </c>
    </row>
    <row r="902" spans="1:5" x14ac:dyDescent="0.25">
      <c r="A902" s="22">
        <v>44736</v>
      </c>
      <c r="B902" s="23">
        <v>692</v>
      </c>
      <c r="C902" s="23" t="s">
        <v>405</v>
      </c>
      <c r="D902" s="23" t="s">
        <v>406</v>
      </c>
      <c r="E902" s="24">
        <v>120242</v>
      </c>
    </row>
    <row r="903" spans="1:5" x14ac:dyDescent="0.25">
      <c r="A903" s="22">
        <v>44781</v>
      </c>
      <c r="B903" s="23">
        <v>375</v>
      </c>
      <c r="C903" s="23" t="s">
        <v>405</v>
      </c>
      <c r="D903" s="23" t="s">
        <v>406</v>
      </c>
      <c r="E903" s="24">
        <v>368779.5</v>
      </c>
    </row>
    <row r="904" spans="1:5" x14ac:dyDescent="0.25">
      <c r="A904" s="22">
        <v>44827</v>
      </c>
      <c r="B904" s="23">
        <v>747</v>
      </c>
      <c r="C904" s="23" t="s">
        <v>405</v>
      </c>
      <c r="D904" s="23" t="s">
        <v>406</v>
      </c>
      <c r="E904" s="24">
        <v>95226</v>
      </c>
    </row>
    <row r="905" spans="1:5" x14ac:dyDescent="0.25">
      <c r="A905" s="22">
        <v>44671</v>
      </c>
      <c r="B905" s="23">
        <v>90103162</v>
      </c>
      <c r="C905" s="23" t="s">
        <v>407</v>
      </c>
      <c r="D905" s="23" t="s">
        <v>24</v>
      </c>
      <c r="E905" s="24">
        <v>105679.48</v>
      </c>
    </row>
    <row r="906" spans="1:5" x14ac:dyDescent="0.25">
      <c r="A906" s="22">
        <v>44687</v>
      </c>
      <c r="B906" s="23">
        <v>90103686</v>
      </c>
      <c r="C906" s="23" t="s">
        <v>407</v>
      </c>
      <c r="D906" s="23" t="s">
        <v>25</v>
      </c>
      <c r="E906" s="24">
        <v>159041.57999999999</v>
      </c>
    </row>
    <row r="907" spans="1:5" x14ac:dyDescent="0.25">
      <c r="A907" s="22">
        <v>44707</v>
      </c>
      <c r="B907" s="23">
        <v>90104501</v>
      </c>
      <c r="C907" s="23" t="s">
        <v>407</v>
      </c>
      <c r="D907" s="23" t="s">
        <v>25</v>
      </c>
      <c r="E907" s="24">
        <v>138657.93</v>
      </c>
    </row>
    <row r="908" spans="1:5" x14ac:dyDescent="0.25">
      <c r="A908" s="22">
        <v>44707</v>
      </c>
      <c r="B908" s="23">
        <v>90104828</v>
      </c>
      <c r="C908" s="23" t="s">
        <v>407</v>
      </c>
      <c r="D908" s="23" t="s">
        <v>25</v>
      </c>
      <c r="E908" s="24">
        <v>125532.93</v>
      </c>
    </row>
    <row r="909" spans="1:5" x14ac:dyDescent="0.25">
      <c r="A909" s="22">
        <v>44707</v>
      </c>
      <c r="B909" s="23">
        <v>90105271</v>
      </c>
      <c r="C909" s="23" t="s">
        <v>407</v>
      </c>
      <c r="D909" s="23" t="s">
        <v>25</v>
      </c>
      <c r="E909" s="24">
        <v>17924.79</v>
      </c>
    </row>
    <row r="910" spans="1:5" x14ac:dyDescent="0.25">
      <c r="A910" s="22">
        <v>44720</v>
      </c>
      <c r="B910" s="23">
        <v>90105694</v>
      </c>
      <c r="C910" s="23" t="s">
        <v>407</v>
      </c>
      <c r="D910" s="23" t="s">
        <v>25</v>
      </c>
      <c r="E910" s="24">
        <v>109789.21</v>
      </c>
    </row>
    <row r="911" spans="1:5" x14ac:dyDescent="0.25">
      <c r="A911" s="22">
        <v>44720</v>
      </c>
      <c r="B911" s="23">
        <v>90105923</v>
      </c>
      <c r="C911" s="23" t="s">
        <v>407</v>
      </c>
      <c r="D911" s="23" t="s">
        <v>25</v>
      </c>
      <c r="E911" s="24">
        <v>52678</v>
      </c>
    </row>
    <row r="912" spans="1:5" x14ac:dyDescent="0.25">
      <c r="A912" s="22">
        <v>44720</v>
      </c>
      <c r="B912" s="23">
        <v>90105924</v>
      </c>
      <c r="C912" s="23" t="s">
        <v>407</v>
      </c>
      <c r="D912" s="23" t="s">
        <v>25</v>
      </c>
      <c r="E912" s="24">
        <v>43737</v>
      </c>
    </row>
    <row r="913" spans="1:5" x14ac:dyDescent="0.25">
      <c r="A913" s="22">
        <v>44720</v>
      </c>
      <c r="B913" s="23">
        <v>90106088</v>
      </c>
      <c r="C913" s="23" t="s">
        <v>407</v>
      </c>
      <c r="D913" s="23" t="s">
        <v>25</v>
      </c>
      <c r="E913" s="24">
        <v>86419.8</v>
      </c>
    </row>
    <row r="914" spans="1:5" x14ac:dyDescent="0.25">
      <c r="A914" s="22">
        <v>44722</v>
      </c>
      <c r="B914" s="23">
        <v>90097490</v>
      </c>
      <c r="C914" s="23" t="s">
        <v>407</v>
      </c>
      <c r="D914" s="23" t="s">
        <v>25</v>
      </c>
      <c r="E914" s="24">
        <v>66113.61</v>
      </c>
    </row>
    <row r="915" spans="1:5" x14ac:dyDescent="0.25">
      <c r="A915" s="22">
        <v>44722</v>
      </c>
      <c r="B915" s="23">
        <v>90104986</v>
      </c>
      <c r="C915" s="23" t="s">
        <v>407</v>
      </c>
      <c r="D915" s="23" t="s">
        <v>25</v>
      </c>
      <c r="E915" s="24">
        <v>97811.62</v>
      </c>
    </row>
    <row r="916" spans="1:5" x14ac:dyDescent="0.25">
      <c r="A916" s="22">
        <v>44729</v>
      </c>
      <c r="B916" s="23">
        <v>90106428</v>
      </c>
      <c r="C916" s="23" t="s">
        <v>407</v>
      </c>
      <c r="D916" s="23" t="s">
        <v>25</v>
      </c>
      <c r="E916" s="24">
        <v>109789.21</v>
      </c>
    </row>
    <row r="917" spans="1:5" x14ac:dyDescent="0.25">
      <c r="A917" s="22">
        <v>44729</v>
      </c>
      <c r="B917" s="23">
        <v>90106429</v>
      </c>
      <c r="C917" s="23" t="s">
        <v>407</v>
      </c>
      <c r="D917" s="23" t="s">
        <v>25</v>
      </c>
      <c r="E917" s="24">
        <v>114137.53</v>
      </c>
    </row>
    <row r="918" spans="1:5" x14ac:dyDescent="0.25">
      <c r="A918" s="22">
        <v>44734</v>
      </c>
      <c r="B918" s="23">
        <v>90106712</v>
      </c>
      <c r="C918" s="23" t="s">
        <v>407</v>
      </c>
      <c r="D918" s="23" t="s">
        <v>25</v>
      </c>
      <c r="E918" s="24">
        <v>117400.82</v>
      </c>
    </row>
    <row r="919" spans="1:5" x14ac:dyDescent="0.25">
      <c r="A919" s="22">
        <v>44753</v>
      </c>
      <c r="B919" s="23">
        <v>90107239</v>
      </c>
      <c r="C919" s="23" t="s">
        <v>407</v>
      </c>
      <c r="D919" s="23" t="s">
        <v>25</v>
      </c>
      <c r="E919" s="24">
        <v>124018.64</v>
      </c>
    </row>
    <row r="920" spans="1:5" x14ac:dyDescent="0.25">
      <c r="A920" s="22">
        <v>44768</v>
      </c>
      <c r="B920" s="23">
        <v>90108094</v>
      </c>
      <c r="C920" s="23" t="s">
        <v>407</v>
      </c>
      <c r="D920" s="23" t="s">
        <v>25</v>
      </c>
      <c r="E920" s="24">
        <v>127589.53</v>
      </c>
    </row>
    <row r="921" spans="1:5" x14ac:dyDescent="0.25">
      <c r="A921" s="22">
        <v>44768</v>
      </c>
      <c r="B921" s="23">
        <v>90108475</v>
      </c>
      <c r="C921" s="23" t="s">
        <v>407</v>
      </c>
      <c r="D921" s="23" t="s">
        <v>25</v>
      </c>
      <c r="E921" s="24">
        <v>63140.01</v>
      </c>
    </row>
    <row r="922" spans="1:5" x14ac:dyDescent="0.25">
      <c r="A922" s="22">
        <v>44769</v>
      </c>
      <c r="B922" s="23">
        <v>90108476</v>
      </c>
      <c r="C922" s="23" t="s">
        <v>407</v>
      </c>
      <c r="D922" s="23" t="s">
        <v>25</v>
      </c>
      <c r="E922" s="24">
        <v>129138.53</v>
      </c>
    </row>
    <row r="923" spans="1:5" x14ac:dyDescent="0.25">
      <c r="A923" s="22">
        <v>44770</v>
      </c>
      <c r="B923" s="23">
        <v>90108861</v>
      </c>
      <c r="C923" s="23" t="s">
        <v>407</v>
      </c>
      <c r="D923" s="23" t="s">
        <v>25</v>
      </c>
      <c r="E923" s="24">
        <v>92886</v>
      </c>
    </row>
    <row r="924" spans="1:5" x14ac:dyDescent="0.25">
      <c r="A924" s="22">
        <v>44770</v>
      </c>
      <c r="B924" s="23">
        <v>90108944</v>
      </c>
      <c r="C924" s="23" t="s">
        <v>407</v>
      </c>
      <c r="D924" s="23" t="s">
        <v>25</v>
      </c>
      <c r="E924" s="24">
        <v>122282.14</v>
      </c>
    </row>
    <row r="925" spans="1:5" x14ac:dyDescent="0.25">
      <c r="A925" s="22">
        <v>44783</v>
      </c>
      <c r="B925" s="23">
        <v>90108943</v>
      </c>
      <c r="C925" s="23" t="s">
        <v>407</v>
      </c>
      <c r="D925" s="23" t="s">
        <v>25</v>
      </c>
      <c r="E925" s="24">
        <v>78453.070000000007</v>
      </c>
    </row>
    <row r="926" spans="1:5" x14ac:dyDescent="0.25">
      <c r="A926" s="22">
        <v>44791</v>
      </c>
      <c r="B926" s="23">
        <v>90109844</v>
      </c>
      <c r="C926" s="23" t="s">
        <v>407</v>
      </c>
      <c r="D926" s="23" t="s">
        <v>747</v>
      </c>
      <c r="E926" s="24">
        <v>112067.9</v>
      </c>
    </row>
    <row r="927" spans="1:5" x14ac:dyDescent="0.25">
      <c r="A927" s="22">
        <v>44791</v>
      </c>
      <c r="B927" s="23">
        <v>90109849</v>
      </c>
      <c r="C927" s="23" t="s">
        <v>407</v>
      </c>
      <c r="D927" s="23" t="s">
        <v>25</v>
      </c>
      <c r="E927" s="24">
        <v>100726.88</v>
      </c>
    </row>
    <row r="928" spans="1:5" x14ac:dyDescent="0.25">
      <c r="A928" s="22">
        <v>44802</v>
      </c>
      <c r="B928" s="23">
        <v>90110312</v>
      </c>
      <c r="C928" s="23" t="s">
        <v>407</v>
      </c>
      <c r="D928" s="23" t="s">
        <v>748</v>
      </c>
      <c r="E928" s="24">
        <v>149568.04</v>
      </c>
    </row>
    <row r="929" spans="1:5" x14ac:dyDescent="0.25">
      <c r="A929" s="22">
        <v>44803</v>
      </c>
      <c r="B929" s="23">
        <v>90110801</v>
      </c>
      <c r="C929" s="23" t="s">
        <v>407</v>
      </c>
      <c r="D929" s="23" t="s">
        <v>431</v>
      </c>
      <c r="E929" s="24">
        <v>32250</v>
      </c>
    </row>
    <row r="930" spans="1:5" x14ac:dyDescent="0.25">
      <c r="A930" s="22">
        <v>44811</v>
      </c>
      <c r="B930" s="23">
        <v>90111120</v>
      </c>
      <c r="C930" s="23" t="s">
        <v>407</v>
      </c>
      <c r="D930" s="23" t="s">
        <v>431</v>
      </c>
      <c r="E930" s="24">
        <v>81609.179999999993</v>
      </c>
    </row>
    <row r="931" spans="1:5" x14ac:dyDescent="0.25">
      <c r="A931" s="22">
        <v>44811</v>
      </c>
      <c r="B931" s="23">
        <v>90110682</v>
      </c>
      <c r="C931" s="23" t="s">
        <v>407</v>
      </c>
      <c r="D931" s="23" t="s">
        <v>816</v>
      </c>
      <c r="E931" s="24">
        <v>149316.87</v>
      </c>
    </row>
    <row r="932" spans="1:5" x14ac:dyDescent="0.25">
      <c r="A932" s="22">
        <v>44833</v>
      </c>
      <c r="B932" s="23">
        <v>90111545</v>
      </c>
      <c r="C932" s="23" t="s">
        <v>407</v>
      </c>
      <c r="D932" s="23" t="s">
        <v>817</v>
      </c>
      <c r="E932" s="24">
        <v>120094.36</v>
      </c>
    </row>
    <row r="933" spans="1:5" x14ac:dyDescent="0.25">
      <c r="A933" s="22">
        <v>44833</v>
      </c>
      <c r="B933" s="23">
        <v>90111546</v>
      </c>
      <c r="C933" s="23" t="s">
        <v>407</v>
      </c>
      <c r="D933" s="23" t="s">
        <v>747</v>
      </c>
      <c r="E933" s="24">
        <v>152794.32999999999</v>
      </c>
    </row>
    <row r="934" spans="1:5" x14ac:dyDescent="0.25">
      <c r="A934" s="22">
        <v>44833</v>
      </c>
      <c r="B934" s="23">
        <v>90111544</v>
      </c>
      <c r="C934" s="23" t="s">
        <v>407</v>
      </c>
      <c r="D934" s="23" t="s">
        <v>818</v>
      </c>
      <c r="E934" s="24">
        <v>142509.07</v>
      </c>
    </row>
    <row r="935" spans="1:5" x14ac:dyDescent="0.25">
      <c r="A935" s="22">
        <v>44833</v>
      </c>
      <c r="B935" s="23">
        <v>90112116</v>
      </c>
      <c r="C935" s="23" t="s">
        <v>407</v>
      </c>
      <c r="D935" s="23" t="s">
        <v>819</v>
      </c>
      <c r="E935" s="24">
        <v>61089.64</v>
      </c>
    </row>
    <row r="936" spans="1:5" x14ac:dyDescent="0.25">
      <c r="A936" s="22">
        <v>44833</v>
      </c>
      <c r="B936" s="23">
        <v>90112114</v>
      </c>
      <c r="C936" s="23" t="s">
        <v>407</v>
      </c>
      <c r="D936" s="23" t="s">
        <v>819</v>
      </c>
      <c r="E936" s="24">
        <v>112067.9</v>
      </c>
    </row>
    <row r="937" spans="1:5" x14ac:dyDescent="0.25">
      <c r="A937" s="22">
        <v>44833</v>
      </c>
      <c r="B937" s="23">
        <v>90112115</v>
      </c>
      <c r="C937" s="23" t="s">
        <v>407</v>
      </c>
      <c r="D937" s="23" t="s">
        <v>819</v>
      </c>
      <c r="E937" s="24">
        <v>144884.22</v>
      </c>
    </row>
    <row r="938" spans="1:5" x14ac:dyDescent="0.25">
      <c r="A938" s="22">
        <v>44630</v>
      </c>
      <c r="B938" s="23">
        <v>99</v>
      </c>
      <c r="C938" s="23" t="s">
        <v>429</v>
      </c>
      <c r="D938" s="23" t="s">
        <v>430</v>
      </c>
      <c r="E938" s="24">
        <v>113280</v>
      </c>
    </row>
    <row r="939" spans="1:5" x14ac:dyDescent="0.25">
      <c r="A939" s="22">
        <v>44671</v>
      </c>
      <c r="B939" s="23">
        <v>110</v>
      </c>
      <c r="C939" s="23" t="s">
        <v>429</v>
      </c>
      <c r="D939" s="23" t="s">
        <v>430</v>
      </c>
      <c r="E939" s="24">
        <v>77000</v>
      </c>
    </row>
    <row r="940" spans="1:5" x14ac:dyDescent="0.25">
      <c r="A940" s="22">
        <v>44706</v>
      </c>
      <c r="B940" s="23">
        <v>145</v>
      </c>
      <c r="C940" s="23" t="s">
        <v>429</v>
      </c>
      <c r="D940" s="23" t="s">
        <v>24</v>
      </c>
      <c r="E940" s="24">
        <v>103000</v>
      </c>
    </row>
    <row r="941" spans="1:5" x14ac:dyDescent="0.25">
      <c r="A941" s="22">
        <v>44706</v>
      </c>
      <c r="B941" s="23">
        <v>148</v>
      </c>
      <c r="C941" s="23" t="s">
        <v>429</v>
      </c>
      <c r="D941" s="23" t="s">
        <v>24</v>
      </c>
      <c r="E941" s="24">
        <v>126500</v>
      </c>
    </row>
    <row r="942" spans="1:5" x14ac:dyDescent="0.25">
      <c r="A942" s="22">
        <v>44720</v>
      </c>
      <c r="B942" s="23">
        <v>154</v>
      </c>
      <c r="C942" s="23" t="s">
        <v>429</v>
      </c>
      <c r="D942" s="23" t="s">
        <v>24</v>
      </c>
      <c r="E942" s="24">
        <v>133500</v>
      </c>
    </row>
    <row r="943" spans="1:5" x14ac:dyDescent="0.25">
      <c r="A943" s="22">
        <v>44720</v>
      </c>
      <c r="B943" s="23">
        <v>158</v>
      </c>
      <c r="C943" s="23" t="s">
        <v>429</v>
      </c>
      <c r="D943" s="23" t="s">
        <v>24</v>
      </c>
      <c r="E943" s="24">
        <v>132500</v>
      </c>
    </row>
    <row r="944" spans="1:5" x14ac:dyDescent="0.25">
      <c r="A944" s="22">
        <v>44742</v>
      </c>
      <c r="B944" s="23">
        <v>164</v>
      </c>
      <c r="C944" s="23" t="s">
        <v>429</v>
      </c>
      <c r="D944" s="23" t="s">
        <v>24</v>
      </c>
      <c r="E944" s="24">
        <v>137500</v>
      </c>
    </row>
    <row r="945" spans="1:5" x14ac:dyDescent="0.25">
      <c r="A945" s="22">
        <v>44742</v>
      </c>
      <c r="B945" s="23">
        <v>170</v>
      </c>
      <c r="C945" s="23" t="s">
        <v>429</v>
      </c>
      <c r="D945" s="23" t="s">
        <v>24</v>
      </c>
      <c r="E945" s="24">
        <v>130000</v>
      </c>
    </row>
    <row r="946" spans="1:5" x14ac:dyDescent="0.25">
      <c r="A946" s="22">
        <v>44771</v>
      </c>
      <c r="B946" s="23">
        <v>185</v>
      </c>
      <c r="C946" s="23" t="s">
        <v>429</v>
      </c>
      <c r="D946" s="23" t="s">
        <v>431</v>
      </c>
      <c r="E946" s="24">
        <v>65000</v>
      </c>
    </row>
    <row r="947" spans="1:5" x14ac:dyDescent="0.25">
      <c r="A947" s="22">
        <v>44783</v>
      </c>
      <c r="B947" s="23">
        <v>187</v>
      </c>
      <c r="C947" s="23" t="s">
        <v>429</v>
      </c>
      <c r="D947" s="23" t="s">
        <v>431</v>
      </c>
      <c r="E947" s="24">
        <v>65000</v>
      </c>
    </row>
    <row r="948" spans="1:5" x14ac:dyDescent="0.25">
      <c r="A948" s="22">
        <v>43595</v>
      </c>
      <c r="B948" s="23">
        <v>882</v>
      </c>
      <c r="C948" s="23" t="s">
        <v>411</v>
      </c>
      <c r="D948" s="23" t="s">
        <v>412</v>
      </c>
      <c r="E948" s="24">
        <v>161700</v>
      </c>
    </row>
    <row r="949" spans="1:5" x14ac:dyDescent="0.25">
      <c r="A949" s="22">
        <v>43606</v>
      </c>
      <c r="B949" s="23">
        <v>922</v>
      </c>
      <c r="C949" s="23" t="s">
        <v>411</v>
      </c>
      <c r="D949" s="23" t="s">
        <v>412</v>
      </c>
      <c r="E949" s="24">
        <v>134750</v>
      </c>
    </row>
    <row r="950" spans="1:5" x14ac:dyDescent="0.25">
      <c r="A950" s="22">
        <v>43623</v>
      </c>
      <c r="B950" s="23">
        <v>1012</v>
      </c>
      <c r="C950" s="23" t="s">
        <v>411</v>
      </c>
      <c r="D950" s="23" t="s">
        <v>413</v>
      </c>
      <c r="E950" s="24">
        <v>134750</v>
      </c>
    </row>
    <row r="951" spans="1:5" x14ac:dyDescent="0.25">
      <c r="A951" s="22">
        <v>43635</v>
      </c>
      <c r="B951" s="23">
        <v>1054</v>
      </c>
      <c r="C951" s="23" t="s">
        <v>411</v>
      </c>
      <c r="D951" s="23" t="s">
        <v>413</v>
      </c>
      <c r="E951" s="24">
        <v>134750</v>
      </c>
    </row>
    <row r="952" spans="1:5" x14ac:dyDescent="0.25">
      <c r="A952" s="22">
        <v>43733</v>
      </c>
      <c r="B952" s="23">
        <v>1444</v>
      </c>
      <c r="C952" s="23" t="s">
        <v>411</v>
      </c>
      <c r="D952" s="23" t="s">
        <v>413</v>
      </c>
      <c r="E952" s="24">
        <v>134750</v>
      </c>
    </row>
    <row r="953" spans="1:5" x14ac:dyDescent="0.25">
      <c r="A953" s="22">
        <v>44305</v>
      </c>
      <c r="B953" s="23">
        <v>17673</v>
      </c>
      <c r="C953" s="23" t="s">
        <v>418</v>
      </c>
      <c r="D953" s="23" t="s">
        <v>419</v>
      </c>
      <c r="E953" s="24">
        <v>30000</v>
      </c>
    </row>
    <row r="954" spans="1:5" x14ac:dyDescent="0.25">
      <c r="A954" s="22">
        <v>44335</v>
      </c>
      <c r="B954" s="23">
        <v>17842</v>
      </c>
      <c r="C954" s="23" t="s">
        <v>418</v>
      </c>
      <c r="D954" s="23" t="s">
        <v>419</v>
      </c>
      <c r="E954" s="24">
        <v>74000</v>
      </c>
    </row>
    <row r="955" spans="1:5" x14ac:dyDescent="0.25">
      <c r="A955" s="22">
        <v>44336</v>
      </c>
      <c r="B955" s="23">
        <v>17860</v>
      </c>
      <c r="C955" s="23" t="s">
        <v>418</v>
      </c>
      <c r="D955" s="23" t="s">
        <v>388</v>
      </c>
      <c r="E955" s="24">
        <v>37000</v>
      </c>
    </row>
    <row r="956" spans="1:5" x14ac:dyDescent="0.25">
      <c r="A956" s="22">
        <v>44351</v>
      </c>
      <c r="B956" s="23">
        <v>17794</v>
      </c>
      <c r="C956" s="23" t="s">
        <v>418</v>
      </c>
      <c r="D956" s="23" t="s">
        <v>420</v>
      </c>
      <c r="E956" s="24">
        <v>36462</v>
      </c>
    </row>
    <row r="957" spans="1:5" x14ac:dyDescent="0.25">
      <c r="A957" s="22">
        <v>44358</v>
      </c>
      <c r="B957" s="23">
        <v>18024</v>
      </c>
      <c r="C957" s="23" t="s">
        <v>418</v>
      </c>
      <c r="D957" s="23" t="s">
        <v>51</v>
      </c>
      <c r="E957" s="24">
        <v>81550</v>
      </c>
    </row>
    <row r="958" spans="1:5" x14ac:dyDescent="0.25">
      <c r="A958" s="22">
        <v>44384</v>
      </c>
      <c r="B958" s="23">
        <v>18165</v>
      </c>
      <c r="C958" s="23" t="s">
        <v>418</v>
      </c>
      <c r="D958" s="23" t="s">
        <v>51</v>
      </c>
      <c r="E958" s="24">
        <v>60770</v>
      </c>
    </row>
    <row r="959" spans="1:5" x14ac:dyDescent="0.25">
      <c r="A959" s="22">
        <v>44421</v>
      </c>
      <c r="B959" s="23">
        <v>18426</v>
      </c>
      <c r="C959" s="23" t="s">
        <v>418</v>
      </c>
      <c r="D959" s="23" t="s">
        <v>421</v>
      </c>
      <c r="E959" s="24">
        <v>3800</v>
      </c>
    </row>
    <row r="960" spans="1:5" x14ac:dyDescent="0.25">
      <c r="A960" s="22">
        <v>44456</v>
      </c>
      <c r="B960" s="23">
        <v>18723</v>
      </c>
      <c r="C960" s="23" t="s">
        <v>418</v>
      </c>
      <c r="D960" s="23" t="s">
        <v>422</v>
      </c>
      <c r="E960" s="24">
        <v>74000</v>
      </c>
    </row>
    <row r="961" spans="1:5" x14ac:dyDescent="0.25">
      <c r="A961" s="22">
        <v>44462</v>
      </c>
      <c r="B961" s="23">
        <v>18720</v>
      </c>
      <c r="C961" s="23" t="s">
        <v>418</v>
      </c>
      <c r="D961" s="23" t="s">
        <v>422</v>
      </c>
      <c r="E961" s="24">
        <v>26432</v>
      </c>
    </row>
    <row r="962" spans="1:5" x14ac:dyDescent="0.25">
      <c r="A962" s="22">
        <v>44467</v>
      </c>
      <c r="B962" s="23">
        <v>18752</v>
      </c>
      <c r="C962" s="23" t="s">
        <v>418</v>
      </c>
      <c r="D962" s="23" t="s">
        <v>91</v>
      </c>
      <c r="E962" s="24">
        <v>17700</v>
      </c>
    </row>
    <row r="963" spans="1:5" x14ac:dyDescent="0.25">
      <c r="A963" s="22">
        <v>44467</v>
      </c>
      <c r="B963" s="23">
        <v>18764</v>
      </c>
      <c r="C963" s="23" t="s">
        <v>418</v>
      </c>
      <c r="D963" s="23" t="s">
        <v>423</v>
      </c>
      <c r="E963" s="24">
        <v>74000</v>
      </c>
    </row>
    <row r="964" spans="1:5" x14ac:dyDescent="0.25">
      <c r="A964" s="22">
        <v>44473</v>
      </c>
      <c r="B964" s="23">
        <v>18818</v>
      </c>
      <c r="C964" s="23" t="s">
        <v>418</v>
      </c>
      <c r="D964" s="23" t="s">
        <v>423</v>
      </c>
      <c r="E964" s="24">
        <v>100300</v>
      </c>
    </row>
    <row r="965" spans="1:5" x14ac:dyDescent="0.25">
      <c r="A965" s="22">
        <v>44482</v>
      </c>
      <c r="B965" s="23">
        <v>18921</v>
      </c>
      <c r="C965" s="23" t="s">
        <v>418</v>
      </c>
      <c r="D965" s="23" t="s">
        <v>424</v>
      </c>
      <c r="E965" s="24">
        <v>117500</v>
      </c>
    </row>
    <row r="966" spans="1:5" x14ac:dyDescent="0.25">
      <c r="A966" s="22">
        <v>43999</v>
      </c>
      <c r="B966" s="23">
        <v>3</v>
      </c>
      <c r="C966" s="23" t="s">
        <v>414</v>
      </c>
      <c r="D966" s="23" t="s">
        <v>415</v>
      </c>
      <c r="E966" s="24">
        <v>33895.5</v>
      </c>
    </row>
    <row r="967" spans="1:5" x14ac:dyDescent="0.25">
      <c r="A967" s="22">
        <v>43999</v>
      </c>
      <c r="B967" s="23">
        <v>5</v>
      </c>
      <c r="C967" s="23" t="s">
        <v>414</v>
      </c>
      <c r="D967" s="23" t="s">
        <v>415</v>
      </c>
      <c r="E967" s="24">
        <v>10030</v>
      </c>
    </row>
    <row r="968" spans="1:5" x14ac:dyDescent="0.25">
      <c r="A968" s="22">
        <v>44021</v>
      </c>
      <c r="B968" s="23">
        <v>7</v>
      </c>
      <c r="C968" s="23" t="s">
        <v>414</v>
      </c>
      <c r="D968" s="23" t="s">
        <v>416</v>
      </c>
      <c r="E968" s="24">
        <v>42480</v>
      </c>
    </row>
    <row r="969" spans="1:5" x14ac:dyDescent="0.25">
      <c r="A969" s="22">
        <v>44022</v>
      </c>
      <c r="B969" s="23">
        <v>8</v>
      </c>
      <c r="C969" s="23" t="s">
        <v>414</v>
      </c>
      <c r="D969" s="23" t="s">
        <v>417</v>
      </c>
      <c r="E969" s="24">
        <v>16756</v>
      </c>
    </row>
    <row r="970" spans="1:5" x14ac:dyDescent="0.25">
      <c r="A970" s="22">
        <v>44032</v>
      </c>
      <c r="B970" s="23">
        <v>9</v>
      </c>
      <c r="C970" s="23" t="s">
        <v>414</v>
      </c>
      <c r="D970" s="23" t="s">
        <v>416</v>
      </c>
      <c r="E970" s="24">
        <v>52835.68</v>
      </c>
    </row>
    <row r="971" spans="1:5" x14ac:dyDescent="0.25">
      <c r="A971" s="22">
        <v>42524</v>
      </c>
      <c r="B971" s="23">
        <v>17059</v>
      </c>
      <c r="C971" s="23" t="s">
        <v>410</v>
      </c>
      <c r="D971" s="23"/>
      <c r="E971" s="24">
        <v>140000</v>
      </c>
    </row>
    <row r="972" spans="1:5" x14ac:dyDescent="0.25">
      <c r="A972" s="22">
        <v>44474</v>
      </c>
      <c r="B972" s="23">
        <v>175</v>
      </c>
      <c r="C972" s="23" t="s">
        <v>408</v>
      </c>
      <c r="D972" s="23" t="s">
        <v>409</v>
      </c>
      <c r="E972" s="24">
        <v>47200</v>
      </c>
    </row>
    <row r="973" spans="1:5" x14ac:dyDescent="0.25">
      <c r="A973" s="22">
        <v>44538</v>
      </c>
      <c r="B973" s="23">
        <v>177</v>
      </c>
      <c r="C973" s="23" t="s">
        <v>408</v>
      </c>
      <c r="D973" s="23" t="s">
        <v>409</v>
      </c>
      <c r="E973" s="24">
        <v>47200</v>
      </c>
    </row>
    <row r="974" spans="1:5" x14ac:dyDescent="0.25">
      <c r="A974" s="22">
        <v>44563</v>
      </c>
      <c r="B974" s="23">
        <v>176</v>
      </c>
      <c r="C974" s="23" t="s">
        <v>408</v>
      </c>
      <c r="D974" s="23" t="s">
        <v>409</v>
      </c>
      <c r="E974" s="24">
        <v>47200</v>
      </c>
    </row>
    <row r="975" spans="1:5" x14ac:dyDescent="0.25">
      <c r="A975" s="22">
        <v>44566</v>
      </c>
      <c r="B975" s="23">
        <v>178</v>
      </c>
      <c r="C975" s="23" t="s">
        <v>408</v>
      </c>
      <c r="D975" s="23" t="s">
        <v>409</v>
      </c>
      <c r="E975" s="24">
        <v>47200</v>
      </c>
    </row>
    <row r="976" spans="1:5" x14ac:dyDescent="0.25">
      <c r="A976" s="22">
        <v>44599</v>
      </c>
      <c r="B976" s="23">
        <v>186</v>
      </c>
      <c r="C976" s="23" t="s">
        <v>408</v>
      </c>
      <c r="D976" s="23" t="s">
        <v>409</v>
      </c>
      <c r="E976" s="24">
        <v>47200</v>
      </c>
    </row>
    <row r="977" spans="1:5" x14ac:dyDescent="0.25">
      <c r="A977" s="22">
        <v>44630</v>
      </c>
      <c r="B977" s="23">
        <v>187</v>
      </c>
      <c r="C977" s="23" t="s">
        <v>408</v>
      </c>
      <c r="D977" s="23" t="s">
        <v>409</v>
      </c>
      <c r="E977" s="24">
        <v>47200</v>
      </c>
    </row>
    <row r="978" spans="1:5" x14ac:dyDescent="0.25">
      <c r="A978" s="22">
        <v>44663</v>
      </c>
      <c r="B978" s="23">
        <v>188</v>
      </c>
      <c r="C978" s="23" t="s">
        <v>408</v>
      </c>
      <c r="D978" s="23" t="s">
        <v>409</v>
      </c>
      <c r="E978" s="24">
        <v>47200</v>
      </c>
    </row>
    <row r="979" spans="1:5" x14ac:dyDescent="0.25">
      <c r="A979" s="22">
        <v>44687</v>
      </c>
      <c r="B979" s="23">
        <v>189</v>
      </c>
      <c r="C979" s="23" t="s">
        <v>408</v>
      </c>
      <c r="D979" s="23" t="s">
        <v>409</v>
      </c>
      <c r="E979" s="24">
        <v>47200</v>
      </c>
    </row>
    <row r="980" spans="1:5" x14ac:dyDescent="0.25">
      <c r="A980" s="22">
        <v>44720</v>
      </c>
      <c r="B980" s="23">
        <v>190</v>
      </c>
      <c r="C980" s="23" t="s">
        <v>408</v>
      </c>
      <c r="D980" s="23" t="s">
        <v>409</v>
      </c>
      <c r="E980" s="24">
        <v>47200</v>
      </c>
    </row>
    <row r="981" spans="1:5" x14ac:dyDescent="0.25">
      <c r="A981" s="22">
        <v>44781</v>
      </c>
      <c r="B981" s="23">
        <v>192</v>
      </c>
      <c r="C981" s="23" t="s">
        <v>408</v>
      </c>
      <c r="D981" s="23" t="s">
        <v>409</v>
      </c>
      <c r="E981" s="24">
        <v>47200</v>
      </c>
    </row>
    <row r="982" spans="1:5" x14ac:dyDescent="0.25">
      <c r="A982" s="22">
        <v>44802</v>
      </c>
      <c r="B982" s="23">
        <v>191</v>
      </c>
      <c r="C982" s="23" t="s">
        <v>408</v>
      </c>
      <c r="D982" s="23" t="s">
        <v>409</v>
      </c>
      <c r="E982" s="24">
        <v>47200</v>
      </c>
    </row>
    <row r="983" spans="1:5" x14ac:dyDescent="0.25">
      <c r="A983" s="22">
        <v>44473</v>
      </c>
      <c r="B983" s="23">
        <v>3293</v>
      </c>
      <c r="C983" s="23" t="s">
        <v>425</v>
      </c>
      <c r="D983" s="23" t="s">
        <v>426</v>
      </c>
      <c r="E983" s="24">
        <v>74000</v>
      </c>
    </row>
    <row r="984" spans="1:5" x14ac:dyDescent="0.25">
      <c r="A984" s="22">
        <v>44481</v>
      </c>
      <c r="B984" s="23">
        <v>3339</v>
      </c>
      <c r="C984" s="23" t="s">
        <v>425</v>
      </c>
      <c r="D984" s="23"/>
      <c r="E984" s="24">
        <v>69426.399999999994</v>
      </c>
    </row>
    <row r="985" spans="1:5" x14ac:dyDescent="0.25">
      <c r="A985" s="22">
        <v>44519</v>
      </c>
      <c r="B985" s="23">
        <v>3510</v>
      </c>
      <c r="C985" s="23" t="s">
        <v>425</v>
      </c>
      <c r="D985" s="23" t="s">
        <v>427</v>
      </c>
      <c r="E985" s="24">
        <v>25000</v>
      </c>
    </row>
    <row r="986" spans="1:5" x14ac:dyDescent="0.25">
      <c r="A986" s="22">
        <v>44529</v>
      </c>
      <c r="B986" s="23">
        <v>3502</v>
      </c>
      <c r="C986" s="23" t="s">
        <v>425</v>
      </c>
      <c r="D986" s="23" t="s">
        <v>428</v>
      </c>
      <c r="E986" s="24">
        <v>42480</v>
      </c>
    </row>
    <row r="987" spans="1:5" x14ac:dyDescent="0.25">
      <c r="A987" s="22">
        <v>44550</v>
      </c>
      <c r="B987" s="23">
        <v>3589</v>
      </c>
      <c r="C987" s="23" t="s">
        <v>425</v>
      </c>
      <c r="D987" s="23" t="s">
        <v>96</v>
      </c>
      <c r="E987" s="24">
        <v>43365</v>
      </c>
    </row>
    <row r="988" spans="1:5" x14ac:dyDescent="0.25">
      <c r="A988" s="22">
        <v>44753</v>
      </c>
      <c r="B988" s="23">
        <v>4214</v>
      </c>
      <c r="C988" s="23" t="s">
        <v>425</v>
      </c>
      <c r="D988" s="23" t="s">
        <v>23</v>
      </c>
      <c r="E988" s="24">
        <v>64000</v>
      </c>
    </row>
    <row r="989" spans="1:5" x14ac:dyDescent="0.25">
      <c r="A989" s="22">
        <v>44754</v>
      </c>
      <c r="B989" s="23">
        <v>4218</v>
      </c>
      <c r="C989" s="23" t="s">
        <v>425</v>
      </c>
      <c r="D989" s="23" t="s">
        <v>23</v>
      </c>
      <c r="E989" s="24">
        <v>67765.039999999994</v>
      </c>
    </row>
    <row r="990" spans="1:5" x14ac:dyDescent="0.25">
      <c r="A990" s="22">
        <v>44761</v>
      </c>
      <c r="B990" s="23">
        <v>4242</v>
      </c>
      <c r="C990" s="23" t="s">
        <v>425</v>
      </c>
      <c r="D990" s="23" t="s">
        <v>23</v>
      </c>
      <c r="E990" s="24">
        <v>29742</v>
      </c>
    </row>
    <row r="991" spans="1:5" x14ac:dyDescent="0.25">
      <c r="A991" s="22">
        <v>44783</v>
      </c>
      <c r="B991" s="23">
        <v>4328</v>
      </c>
      <c r="C991" s="23" t="s">
        <v>425</v>
      </c>
      <c r="D991" s="23" t="s">
        <v>23</v>
      </c>
      <c r="E991" s="24">
        <v>35100</v>
      </c>
    </row>
    <row r="992" spans="1:5" x14ac:dyDescent="0.25">
      <c r="A992" s="22">
        <v>44236</v>
      </c>
      <c r="B992" s="23">
        <v>73</v>
      </c>
      <c r="C992" s="23" t="s">
        <v>432</v>
      </c>
      <c r="D992" s="23" t="s">
        <v>434</v>
      </c>
      <c r="E992" s="24">
        <v>86170</v>
      </c>
    </row>
    <row r="993" spans="1:5" x14ac:dyDescent="0.25">
      <c r="A993" s="22">
        <v>44410</v>
      </c>
      <c r="B993" s="23">
        <v>64</v>
      </c>
      <c r="C993" s="23" t="s">
        <v>432</v>
      </c>
      <c r="D993" s="23" t="s">
        <v>433</v>
      </c>
      <c r="E993" s="24">
        <v>89347.5</v>
      </c>
    </row>
    <row r="994" spans="1:5" x14ac:dyDescent="0.25">
      <c r="A994" s="22">
        <v>44448</v>
      </c>
      <c r="B994" s="23">
        <v>75</v>
      </c>
      <c r="C994" s="23" t="s">
        <v>432</v>
      </c>
      <c r="D994" s="23" t="s">
        <v>435</v>
      </c>
      <c r="E994" s="24">
        <v>72960</v>
      </c>
    </row>
    <row r="995" spans="1:5" x14ac:dyDescent="0.25">
      <c r="A995" s="22">
        <v>44448</v>
      </c>
      <c r="B995" s="23">
        <v>77</v>
      </c>
      <c r="C995" s="23" t="s">
        <v>432</v>
      </c>
      <c r="D995" s="23" t="s">
        <v>436</v>
      </c>
      <c r="E995" s="24">
        <v>27453.599999999999</v>
      </c>
    </row>
    <row r="996" spans="1:5" x14ac:dyDescent="0.25">
      <c r="A996" s="22">
        <v>44538</v>
      </c>
      <c r="B996" s="23">
        <v>91</v>
      </c>
      <c r="C996" s="23" t="s">
        <v>432</v>
      </c>
      <c r="D996" s="23" t="s">
        <v>438</v>
      </c>
      <c r="E996" s="24">
        <v>32016</v>
      </c>
    </row>
    <row r="997" spans="1:5" x14ac:dyDescent="0.25">
      <c r="A997" s="22">
        <v>44538</v>
      </c>
      <c r="B997" s="23">
        <v>93</v>
      </c>
      <c r="C997" s="23" t="s">
        <v>432</v>
      </c>
      <c r="D997" s="23" t="s">
        <v>120</v>
      </c>
      <c r="E997" s="24">
        <v>43200</v>
      </c>
    </row>
    <row r="998" spans="1:5" x14ac:dyDescent="0.25">
      <c r="A998" s="22">
        <v>44538</v>
      </c>
      <c r="B998" s="23">
        <v>94</v>
      </c>
      <c r="C998" s="23" t="s">
        <v>432</v>
      </c>
      <c r="D998" s="23" t="s">
        <v>437</v>
      </c>
      <c r="E998" s="24">
        <v>36000</v>
      </c>
    </row>
    <row r="999" spans="1:5" x14ac:dyDescent="0.25">
      <c r="A999" s="22">
        <v>44539</v>
      </c>
      <c r="B999" s="23">
        <v>95</v>
      </c>
      <c r="C999" s="23" t="s">
        <v>432</v>
      </c>
      <c r="D999" s="23" t="s">
        <v>439</v>
      </c>
      <c r="E999" s="24">
        <v>57600</v>
      </c>
    </row>
    <row r="1000" spans="1:5" x14ac:dyDescent="0.25">
      <c r="A1000" s="22">
        <v>44550</v>
      </c>
      <c r="B1000" s="23">
        <v>97</v>
      </c>
      <c r="C1000" s="23" t="s">
        <v>432</v>
      </c>
      <c r="D1000" s="23" t="s">
        <v>120</v>
      </c>
      <c r="E1000" s="24">
        <v>60000</v>
      </c>
    </row>
    <row r="1001" spans="1:5" x14ac:dyDescent="0.25">
      <c r="A1001" s="22">
        <v>44566</v>
      </c>
      <c r="B1001" s="23">
        <v>100</v>
      </c>
      <c r="C1001" s="23" t="s">
        <v>432</v>
      </c>
      <c r="D1001" s="23" t="s">
        <v>91</v>
      </c>
      <c r="E1001" s="24">
        <v>37500</v>
      </c>
    </row>
    <row r="1002" spans="1:5" x14ac:dyDescent="0.25">
      <c r="A1002" s="22">
        <v>44566</v>
      </c>
      <c r="B1002" s="23">
        <v>102</v>
      </c>
      <c r="C1002" s="23" t="s">
        <v>432</v>
      </c>
      <c r="D1002" s="23" t="s">
        <v>91</v>
      </c>
      <c r="E1002" s="24">
        <v>52500</v>
      </c>
    </row>
    <row r="1003" spans="1:5" x14ac:dyDescent="0.25">
      <c r="A1003" s="22">
        <v>44707</v>
      </c>
      <c r="B1003" s="23">
        <v>127</v>
      </c>
      <c r="C1003" s="23" t="s">
        <v>432</v>
      </c>
      <c r="D1003" s="23" t="s">
        <v>24</v>
      </c>
      <c r="E1003" s="24">
        <v>78720</v>
      </c>
    </row>
    <row r="1004" spans="1:5" x14ac:dyDescent="0.25">
      <c r="A1004" s="22">
        <v>44720</v>
      </c>
      <c r="B1004" s="23">
        <v>132</v>
      </c>
      <c r="C1004" s="23" t="s">
        <v>432</v>
      </c>
      <c r="D1004" s="23" t="s">
        <v>24</v>
      </c>
      <c r="E1004" s="24">
        <v>76904</v>
      </c>
    </row>
    <row r="1005" spans="1:5" x14ac:dyDescent="0.25">
      <c r="A1005" s="22">
        <v>44722</v>
      </c>
      <c r="B1005" s="23">
        <v>119</v>
      </c>
      <c r="C1005" s="23" t="s">
        <v>432</v>
      </c>
      <c r="D1005" s="23" t="s">
        <v>24</v>
      </c>
      <c r="E1005" s="24">
        <v>113520</v>
      </c>
    </row>
    <row r="1006" spans="1:5" x14ac:dyDescent="0.25">
      <c r="A1006" s="22">
        <v>44734</v>
      </c>
      <c r="B1006" s="23">
        <v>136</v>
      </c>
      <c r="C1006" s="23" t="s">
        <v>432</v>
      </c>
      <c r="D1006" s="23" t="s">
        <v>23</v>
      </c>
      <c r="E1006" s="24">
        <v>42424</v>
      </c>
    </row>
    <row r="1007" spans="1:5" x14ac:dyDescent="0.25">
      <c r="A1007" s="22">
        <v>44734</v>
      </c>
      <c r="B1007" s="23">
        <v>137</v>
      </c>
      <c r="C1007" s="23" t="s">
        <v>432</v>
      </c>
      <c r="D1007" s="23" t="s">
        <v>24</v>
      </c>
      <c r="E1007" s="24">
        <v>99060</v>
      </c>
    </row>
    <row r="1008" spans="1:5" x14ac:dyDescent="0.25">
      <c r="A1008" s="22">
        <v>44742</v>
      </c>
      <c r="B1008" s="23">
        <v>140</v>
      </c>
      <c r="C1008" s="23" t="s">
        <v>432</v>
      </c>
      <c r="D1008" s="23" t="s">
        <v>24</v>
      </c>
      <c r="E1008" s="24">
        <v>68400</v>
      </c>
    </row>
    <row r="1009" spans="1:5" x14ac:dyDescent="0.25">
      <c r="A1009" s="22">
        <v>44742</v>
      </c>
      <c r="B1009" s="23">
        <v>142</v>
      </c>
      <c r="C1009" s="23" t="s">
        <v>432</v>
      </c>
      <c r="D1009" s="23" t="s">
        <v>25</v>
      </c>
      <c r="E1009" s="24">
        <v>91500</v>
      </c>
    </row>
    <row r="1010" spans="1:5" x14ac:dyDescent="0.25">
      <c r="A1010" s="22">
        <v>44756</v>
      </c>
      <c r="B1010" s="23">
        <v>144</v>
      </c>
      <c r="C1010" s="23" t="s">
        <v>432</v>
      </c>
      <c r="D1010" s="23" t="s">
        <v>25</v>
      </c>
      <c r="E1010" s="24">
        <v>68400</v>
      </c>
    </row>
    <row r="1011" spans="1:5" x14ac:dyDescent="0.25">
      <c r="A1011" s="22">
        <v>44761</v>
      </c>
      <c r="B1011" s="23">
        <v>145</v>
      </c>
      <c r="C1011" s="23" t="s">
        <v>432</v>
      </c>
      <c r="D1011" s="23" t="s">
        <v>25</v>
      </c>
      <c r="E1011" s="24">
        <v>107352</v>
      </c>
    </row>
    <row r="1012" spans="1:5" x14ac:dyDescent="0.25">
      <c r="A1012" s="22">
        <v>44768</v>
      </c>
      <c r="B1012" s="23">
        <v>148</v>
      </c>
      <c r="C1012" s="23" t="s">
        <v>432</v>
      </c>
      <c r="D1012" s="23" t="s">
        <v>25</v>
      </c>
      <c r="E1012" s="24">
        <v>79840</v>
      </c>
    </row>
    <row r="1013" spans="1:5" x14ac:dyDescent="0.25">
      <c r="A1013" s="22">
        <v>44783</v>
      </c>
      <c r="B1013" s="23">
        <v>151</v>
      </c>
      <c r="C1013" s="23" t="s">
        <v>432</v>
      </c>
      <c r="D1013" s="23" t="s">
        <v>25</v>
      </c>
      <c r="E1013" s="24">
        <v>103000</v>
      </c>
    </row>
    <row r="1014" spans="1:5" x14ac:dyDescent="0.25">
      <c r="A1014" s="22">
        <v>44783</v>
      </c>
      <c r="B1014" s="23">
        <v>152</v>
      </c>
      <c r="C1014" s="23" t="s">
        <v>432</v>
      </c>
      <c r="D1014" s="23" t="s">
        <v>25</v>
      </c>
      <c r="E1014" s="24">
        <v>89250</v>
      </c>
    </row>
    <row r="1015" spans="1:5" x14ac:dyDescent="0.25">
      <c r="A1015" s="22">
        <v>44783</v>
      </c>
      <c r="B1015" s="23">
        <v>153</v>
      </c>
      <c r="C1015" s="23" t="s">
        <v>432</v>
      </c>
      <c r="D1015" s="23" t="s">
        <v>25</v>
      </c>
      <c r="E1015" s="24">
        <v>164447</v>
      </c>
    </row>
    <row r="1016" spans="1:5" x14ac:dyDescent="0.25">
      <c r="A1016" s="22">
        <v>44795</v>
      </c>
      <c r="B1016" s="23"/>
      <c r="C1016" s="23" t="s">
        <v>756</v>
      </c>
      <c r="D1016" s="23"/>
      <c r="E1016" s="24">
        <v>-17220</v>
      </c>
    </row>
    <row r="1017" spans="1:5" x14ac:dyDescent="0.25">
      <c r="A1017" s="22">
        <v>44834</v>
      </c>
      <c r="B1017" s="23">
        <v>162</v>
      </c>
      <c r="C1017" s="23" t="s">
        <v>828</v>
      </c>
      <c r="D1017" s="23" t="s">
        <v>559</v>
      </c>
      <c r="E1017" s="24">
        <v>81195</v>
      </c>
    </row>
    <row r="1018" spans="1:5" x14ac:dyDescent="0.25">
      <c r="A1018" s="22">
        <v>44456</v>
      </c>
      <c r="B1018" s="23">
        <v>41957</v>
      </c>
      <c r="C1018" s="23" t="s">
        <v>440</v>
      </c>
      <c r="D1018" s="23" t="s">
        <v>441</v>
      </c>
      <c r="E1018" s="24">
        <v>94000</v>
      </c>
    </row>
    <row r="1019" spans="1:5" x14ac:dyDescent="0.25">
      <c r="A1019" s="22">
        <v>44491</v>
      </c>
      <c r="B1019" s="23">
        <v>43887</v>
      </c>
      <c r="C1019" s="23" t="s">
        <v>440</v>
      </c>
      <c r="D1019" s="23" t="s">
        <v>441</v>
      </c>
      <c r="E1019" s="24">
        <v>94000</v>
      </c>
    </row>
    <row r="1020" spans="1:5" x14ac:dyDescent="0.25">
      <c r="A1020" s="22">
        <v>44557</v>
      </c>
      <c r="B1020" s="23">
        <v>48075</v>
      </c>
      <c r="C1020" s="23" t="s">
        <v>440</v>
      </c>
      <c r="D1020" s="23" t="s">
        <v>441</v>
      </c>
      <c r="E1020" s="24">
        <v>94000</v>
      </c>
    </row>
    <row r="1021" spans="1:5" x14ac:dyDescent="0.25">
      <c r="A1021" s="22">
        <v>44081</v>
      </c>
      <c r="B1021" s="23">
        <v>312</v>
      </c>
      <c r="C1021" s="23" t="s">
        <v>442</v>
      </c>
      <c r="D1021" s="23" t="s">
        <v>171</v>
      </c>
      <c r="E1021" s="24">
        <v>81420</v>
      </c>
    </row>
    <row r="1022" spans="1:5" x14ac:dyDescent="0.25">
      <c r="A1022" s="22">
        <v>44092</v>
      </c>
      <c r="B1022" s="23">
        <v>318</v>
      </c>
      <c r="C1022" s="23" t="s">
        <v>442</v>
      </c>
      <c r="D1022" s="23" t="s">
        <v>443</v>
      </c>
      <c r="E1022" s="24">
        <v>121245</v>
      </c>
    </row>
    <row r="1023" spans="1:5" x14ac:dyDescent="0.25">
      <c r="A1023" s="22">
        <v>44102</v>
      </c>
      <c r="B1023" s="23">
        <v>323</v>
      </c>
      <c r="C1023" s="23" t="s">
        <v>442</v>
      </c>
      <c r="D1023" s="23" t="s">
        <v>444</v>
      </c>
      <c r="E1023" s="24">
        <v>65450</v>
      </c>
    </row>
    <row r="1024" spans="1:5" x14ac:dyDescent="0.25">
      <c r="A1024" s="22">
        <v>44113</v>
      </c>
      <c r="B1024" s="23">
        <v>334</v>
      </c>
      <c r="C1024" s="23" t="s">
        <v>442</v>
      </c>
      <c r="D1024" s="23" t="s">
        <v>443</v>
      </c>
      <c r="E1024" s="24">
        <v>80830</v>
      </c>
    </row>
    <row r="1025" spans="1:5" x14ac:dyDescent="0.25">
      <c r="A1025" s="22">
        <v>44720</v>
      </c>
      <c r="B1025" s="23">
        <v>86019</v>
      </c>
      <c r="C1025" s="23" t="s">
        <v>445</v>
      </c>
      <c r="D1025" s="23" t="s">
        <v>25</v>
      </c>
      <c r="E1025" s="24">
        <v>162482.5</v>
      </c>
    </row>
    <row r="1026" spans="1:5" x14ac:dyDescent="0.25">
      <c r="A1026" s="22">
        <v>44720</v>
      </c>
      <c r="B1026" s="23">
        <v>86088</v>
      </c>
      <c r="C1026" s="23" t="s">
        <v>445</v>
      </c>
      <c r="D1026" s="23" t="s">
        <v>25</v>
      </c>
      <c r="E1026" s="24">
        <v>164405.07</v>
      </c>
    </row>
    <row r="1027" spans="1:5" x14ac:dyDescent="0.25">
      <c r="A1027" s="22">
        <v>44734</v>
      </c>
      <c r="B1027" s="23">
        <v>86210</v>
      </c>
      <c r="C1027" s="23" t="s">
        <v>445</v>
      </c>
      <c r="D1027" s="23" t="s">
        <v>23</v>
      </c>
      <c r="E1027" s="24">
        <v>104592.17</v>
      </c>
    </row>
    <row r="1028" spans="1:5" x14ac:dyDescent="0.25">
      <c r="A1028" s="22">
        <v>44742</v>
      </c>
      <c r="B1028" s="23">
        <v>86279</v>
      </c>
      <c r="C1028" s="23" t="s">
        <v>445</v>
      </c>
      <c r="D1028" s="23" t="s">
        <v>23</v>
      </c>
      <c r="E1028" s="24">
        <v>56435.22</v>
      </c>
    </row>
    <row r="1029" spans="1:5" x14ac:dyDescent="0.25">
      <c r="A1029" s="22">
        <v>44783</v>
      </c>
      <c r="B1029" s="23">
        <v>86568</v>
      </c>
      <c r="C1029" s="23" t="s">
        <v>445</v>
      </c>
      <c r="D1029" s="23" t="s">
        <v>25</v>
      </c>
      <c r="E1029" s="24">
        <v>109354.29</v>
      </c>
    </row>
    <row r="1030" spans="1:5" x14ac:dyDescent="0.25">
      <c r="A1030" s="22">
        <v>44783</v>
      </c>
      <c r="B1030" s="23">
        <v>86612</v>
      </c>
      <c r="C1030" s="23" t="s">
        <v>445</v>
      </c>
      <c r="D1030" s="23" t="s">
        <v>749</v>
      </c>
      <c r="E1030" s="24">
        <v>154518</v>
      </c>
    </row>
    <row r="1031" spans="1:5" x14ac:dyDescent="0.25">
      <c r="A1031" s="22">
        <v>44811</v>
      </c>
      <c r="B1031" s="23">
        <v>86837</v>
      </c>
      <c r="C1031" s="23" t="s">
        <v>445</v>
      </c>
      <c r="D1031" s="23" t="s">
        <v>25</v>
      </c>
      <c r="E1031" s="24">
        <v>884.71</v>
      </c>
    </row>
    <row r="1032" spans="1:5" x14ac:dyDescent="0.25">
      <c r="A1032" s="22">
        <v>44811</v>
      </c>
      <c r="B1032" s="23">
        <v>86838</v>
      </c>
      <c r="C1032" s="23" t="s">
        <v>445</v>
      </c>
      <c r="D1032" s="23" t="s">
        <v>820</v>
      </c>
      <c r="E1032" s="24">
        <v>27187.200000000001</v>
      </c>
    </row>
    <row r="1033" spans="1:5" x14ac:dyDescent="0.25">
      <c r="A1033" s="22">
        <v>44811</v>
      </c>
      <c r="B1033" s="23">
        <v>86836</v>
      </c>
      <c r="C1033" s="23" t="s">
        <v>445</v>
      </c>
      <c r="D1033" s="23" t="s">
        <v>443</v>
      </c>
      <c r="E1033" s="24">
        <v>53519.14</v>
      </c>
    </row>
    <row r="1034" spans="1:5" x14ac:dyDescent="0.25">
      <c r="A1034" s="22">
        <v>44834</v>
      </c>
      <c r="B1034" s="23">
        <v>87030</v>
      </c>
      <c r="C1034" s="23" t="s">
        <v>445</v>
      </c>
      <c r="D1034" s="23" t="s">
        <v>821</v>
      </c>
      <c r="E1034" s="24">
        <v>9345.6</v>
      </c>
    </row>
    <row r="1035" spans="1:5" x14ac:dyDescent="0.25">
      <c r="A1035" s="22">
        <v>44834</v>
      </c>
      <c r="B1035" s="23">
        <v>86888</v>
      </c>
      <c r="C1035" s="23" t="s">
        <v>445</v>
      </c>
      <c r="D1035" s="23" t="s">
        <v>822</v>
      </c>
      <c r="E1035" s="24">
        <v>5754.62</v>
      </c>
    </row>
    <row r="1036" spans="1:5" x14ac:dyDescent="0.25">
      <c r="A1036" s="22">
        <v>44834</v>
      </c>
      <c r="B1036" s="23">
        <v>86904</v>
      </c>
      <c r="C1036" s="23" t="s">
        <v>445</v>
      </c>
      <c r="D1036" s="23" t="s">
        <v>823</v>
      </c>
      <c r="E1036" s="24">
        <v>48908.639999999999</v>
      </c>
    </row>
    <row r="1037" spans="1:5" x14ac:dyDescent="0.25">
      <c r="A1037" s="22">
        <v>44834</v>
      </c>
      <c r="B1037" s="23">
        <v>87032</v>
      </c>
      <c r="C1037" s="23" t="s">
        <v>445</v>
      </c>
      <c r="D1037" s="23" t="s">
        <v>319</v>
      </c>
      <c r="E1037" s="24">
        <v>80282.95</v>
      </c>
    </row>
    <row r="1038" spans="1:5" x14ac:dyDescent="0.25">
      <c r="A1038" s="22">
        <v>44834</v>
      </c>
      <c r="B1038" s="23">
        <v>87031</v>
      </c>
      <c r="C1038" s="23" t="s">
        <v>445</v>
      </c>
      <c r="D1038" s="23" t="s">
        <v>824</v>
      </c>
      <c r="E1038" s="24">
        <v>108459</v>
      </c>
    </row>
    <row r="1039" spans="1:5" x14ac:dyDescent="0.25">
      <c r="A1039" s="22">
        <v>44834</v>
      </c>
      <c r="B1039" s="23">
        <v>87015</v>
      </c>
      <c r="C1039" s="23" t="s">
        <v>445</v>
      </c>
      <c r="D1039" s="23" t="s">
        <v>825</v>
      </c>
      <c r="E1039" s="24">
        <v>9397.52</v>
      </c>
    </row>
    <row r="1040" spans="1:5" x14ac:dyDescent="0.25">
      <c r="A1040" s="22">
        <v>44834</v>
      </c>
      <c r="B1040" s="23">
        <v>87033</v>
      </c>
      <c r="C1040" s="23" t="s">
        <v>445</v>
      </c>
      <c r="D1040" s="23" t="s">
        <v>826</v>
      </c>
      <c r="E1040" s="24">
        <v>10861.9</v>
      </c>
    </row>
    <row r="1041" spans="1:5" x14ac:dyDescent="0.25">
      <c r="A1041" s="22">
        <v>44834</v>
      </c>
      <c r="B1041" s="23">
        <v>86891</v>
      </c>
      <c r="C1041" s="23" t="s">
        <v>445</v>
      </c>
      <c r="D1041" s="23" t="s">
        <v>827</v>
      </c>
      <c r="E1041" s="24">
        <v>45571.41</v>
      </c>
    </row>
    <row r="1042" spans="1:5" x14ac:dyDescent="0.25">
      <c r="A1042" s="22">
        <v>44834</v>
      </c>
      <c r="B1042" s="23">
        <v>87113</v>
      </c>
      <c r="C1042" s="23" t="s">
        <v>445</v>
      </c>
      <c r="D1042" s="23" t="s">
        <v>825</v>
      </c>
      <c r="E1042" s="24">
        <v>9397.52</v>
      </c>
    </row>
    <row r="1043" spans="1:5" x14ac:dyDescent="0.25">
      <c r="A1043" s="22">
        <v>43900</v>
      </c>
      <c r="B1043" s="23">
        <v>406949</v>
      </c>
      <c r="C1043" s="23" t="s">
        <v>446</v>
      </c>
      <c r="D1043" s="23" t="s">
        <v>447</v>
      </c>
      <c r="E1043" s="24">
        <v>146000</v>
      </c>
    </row>
    <row r="1044" spans="1:5" x14ac:dyDescent="0.25">
      <c r="A1044" s="22">
        <v>43902</v>
      </c>
      <c r="B1044" s="23">
        <v>407230</v>
      </c>
      <c r="C1044" s="23" t="s">
        <v>446</v>
      </c>
      <c r="D1044" s="23" t="s">
        <v>447</v>
      </c>
      <c r="E1044" s="24">
        <v>40480</v>
      </c>
    </row>
    <row r="1045" spans="1:5" x14ac:dyDescent="0.25">
      <c r="A1045" s="22">
        <v>43928</v>
      </c>
      <c r="B1045" s="23">
        <v>409151</v>
      </c>
      <c r="C1045" s="23" t="s">
        <v>446</v>
      </c>
      <c r="D1045" s="23" t="s">
        <v>239</v>
      </c>
      <c r="E1045" s="24">
        <v>54750</v>
      </c>
    </row>
    <row r="1046" spans="1:5" x14ac:dyDescent="0.25">
      <c r="A1046" s="22">
        <v>43929</v>
      </c>
      <c r="B1046" s="23">
        <v>409177</v>
      </c>
      <c r="C1046" s="23" t="s">
        <v>446</v>
      </c>
      <c r="D1046" s="23" t="s">
        <v>448</v>
      </c>
      <c r="E1046" s="24">
        <v>73150</v>
      </c>
    </row>
    <row r="1047" spans="1:5" x14ac:dyDescent="0.25">
      <c r="A1047" s="22">
        <v>43941</v>
      </c>
      <c r="B1047" s="23">
        <v>409624</v>
      </c>
      <c r="C1047" s="23" t="s">
        <v>446</v>
      </c>
      <c r="D1047" s="23" t="s">
        <v>449</v>
      </c>
      <c r="E1047" s="24">
        <v>95610</v>
      </c>
    </row>
    <row r="1048" spans="1:5" x14ac:dyDescent="0.25">
      <c r="A1048" s="22">
        <v>43942</v>
      </c>
      <c r="B1048" s="23">
        <v>410217</v>
      </c>
      <c r="C1048" s="23" t="s">
        <v>446</v>
      </c>
      <c r="D1048" s="23" t="s">
        <v>450</v>
      </c>
      <c r="E1048" s="24">
        <v>104280</v>
      </c>
    </row>
    <row r="1049" spans="1:5" x14ac:dyDescent="0.25">
      <c r="A1049" s="22">
        <v>43948</v>
      </c>
      <c r="B1049" s="23">
        <v>410507</v>
      </c>
      <c r="C1049" s="23" t="s">
        <v>446</v>
      </c>
      <c r="D1049" s="23" t="s">
        <v>435</v>
      </c>
      <c r="E1049" s="24">
        <v>140860</v>
      </c>
    </row>
    <row r="1050" spans="1:5" x14ac:dyDescent="0.25">
      <c r="A1050" s="22">
        <v>43952</v>
      </c>
      <c r="B1050" s="23">
        <v>410677</v>
      </c>
      <c r="C1050" s="23" t="s">
        <v>446</v>
      </c>
      <c r="D1050" s="23" t="s">
        <v>451</v>
      </c>
      <c r="E1050" s="24">
        <v>114150</v>
      </c>
    </row>
    <row r="1051" spans="1:5" x14ac:dyDescent="0.25">
      <c r="A1051" s="22">
        <v>43966</v>
      </c>
      <c r="B1051" s="23">
        <v>411930</v>
      </c>
      <c r="C1051" s="23" t="s">
        <v>446</v>
      </c>
      <c r="D1051" s="23" t="s">
        <v>452</v>
      </c>
      <c r="E1051" s="24">
        <v>145470</v>
      </c>
    </row>
    <row r="1052" spans="1:5" x14ac:dyDescent="0.25">
      <c r="A1052" s="22">
        <v>43987</v>
      </c>
      <c r="B1052" s="23">
        <v>413947</v>
      </c>
      <c r="C1052" s="23" t="s">
        <v>446</v>
      </c>
      <c r="D1052" s="23" t="s">
        <v>453</v>
      </c>
      <c r="E1052" s="24">
        <v>85350</v>
      </c>
    </row>
    <row r="1053" spans="1:5" x14ac:dyDescent="0.25">
      <c r="A1053" s="22">
        <v>43992</v>
      </c>
      <c r="B1053" s="23">
        <v>414446</v>
      </c>
      <c r="C1053" s="23" t="s">
        <v>446</v>
      </c>
      <c r="D1053" s="23" t="s">
        <v>454</v>
      </c>
      <c r="E1053" s="24">
        <v>9090</v>
      </c>
    </row>
    <row r="1054" spans="1:5" x14ac:dyDescent="0.25">
      <c r="A1054" s="22">
        <v>43992</v>
      </c>
      <c r="B1054" s="23">
        <v>414593</v>
      </c>
      <c r="C1054" s="23" t="s">
        <v>446</v>
      </c>
      <c r="D1054" s="23" t="s">
        <v>454</v>
      </c>
      <c r="E1054" s="24">
        <v>19650</v>
      </c>
    </row>
    <row r="1055" spans="1:5" x14ac:dyDescent="0.25">
      <c r="A1055" s="22">
        <v>44000</v>
      </c>
      <c r="B1055" s="23">
        <v>415123</v>
      </c>
      <c r="C1055" s="23" t="s">
        <v>446</v>
      </c>
      <c r="D1055" s="23" t="s">
        <v>455</v>
      </c>
      <c r="E1055" s="24">
        <v>146035</v>
      </c>
    </row>
    <row r="1056" spans="1:5" x14ac:dyDescent="0.25">
      <c r="A1056" s="22">
        <v>44001</v>
      </c>
      <c r="B1056" s="23">
        <v>415336</v>
      </c>
      <c r="C1056" s="23" t="s">
        <v>446</v>
      </c>
      <c r="D1056" s="23" t="s">
        <v>456</v>
      </c>
      <c r="E1056" s="24">
        <v>120120</v>
      </c>
    </row>
    <row r="1057" spans="1:5" x14ac:dyDescent="0.25">
      <c r="A1057" s="22">
        <v>44005</v>
      </c>
      <c r="B1057" s="23">
        <v>416091</v>
      </c>
      <c r="C1057" s="23" t="s">
        <v>446</v>
      </c>
      <c r="D1057" s="23" t="s">
        <v>457</v>
      </c>
      <c r="E1057" s="24">
        <v>145204</v>
      </c>
    </row>
    <row r="1058" spans="1:5" x14ac:dyDescent="0.25">
      <c r="A1058" s="22">
        <v>44013</v>
      </c>
      <c r="B1058" s="23">
        <v>417283</v>
      </c>
      <c r="C1058" s="23" t="s">
        <v>446</v>
      </c>
      <c r="D1058" s="23" t="s">
        <v>458</v>
      </c>
      <c r="E1058" s="24">
        <v>136120</v>
      </c>
    </row>
    <row r="1059" spans="1:5" x14ac:dyDescent="0.25">
      <c r="A1059" s="22">
        <v>44014</v>
      </c>
      <c r="B1059" s="23">
        <v>417309</v>
      </c>
      <c r="C1059" s="23" t="s">
        <v>446</v>
      </c>
      <c r="D1059" s="23" t="s">
        <v>450</v>
      </c>
      <c r="E1059" s="24">
        <v>99066</v>
      </c>
    </row>
    <row r="1060" spans="1:5" x14ac:dyDescent="0.25">
      <c r="A1060" s="22">
        <v>44028</v>
      </c>
      <c r="B1060" s="23">
        <v>419661</v>
      </c>
      <c r="C1060" s="23" t="s">
        <v>446</v>
      </c>
      <c r="D1060" s="23" t="s">
        <v>435</v>
      </c>
      <c r="E1060" s="24">
        <v>98410</v>
      </c>
    </row>
    <row r="1061" spans="1:5" x14ac:dyDescent="0.25">
      <c r="A1061" s="22">
        <v>44029</v>
      </c>
      <c r="B1061" s="23">
        <v>419295</v>
      </c>
      <c r="C1061" s="23" t="s">
        <v>446</v>
      </c>
      <c r="D1061" s="23" t="s">
        <v>459</v>
      </c>
      <c r="E1061" s="24">
        <v>143775</v>
      </c>
    </row>
    <row r="1062" spans="1:5" x14ac:dyDescent="0.25">
      <c r="A1062" s="22">
        <v>44032</v>
      </c>
      <c r="B1062" s="23">
        <v>419288</v>
      </c>
      <c r="C1062" s="23" t="s">
        <v>446</v>
      </c>
      <c r="D1062" s="23" t="s">
        <v>450</v>
      </c>
      <c r="E1062" s="24">
        <v>130020</v>
      </c>
    </row>
    <row r="1063" spans="1:5" x14ac:dyDescent="0.25">
      <c r="A1063" s="22">
        <v>44033</v>
      </c>
      <c r="B1063" s="23">
        <v>419289</v>
      </c>
      <c r="C1063" s="23" t="s">
        <v>446</v>
      </c>
      <c r="D1063" s="23" t="s">
        <v>460</v>
      </c>
      <c r="E1063" s="24">
        <v>132000</v>
      </c>
    </row>
    <row r="1064" spans="1:5" x14ac:dyDescent="0.25">
      <c r="A1064" s="22">
        <v>44039</v>
      </c>
      <c r="B1064" s="23">
        <v>420431</v>
      </c>
      <c r="C1064" s="23" t="s">
        <v>446</v>
      </c>
      <c r="D1064" s="23" t="s">
        <v>460</v>
      </c>
      <c r="E1064" s="24">
        <v>27500</v>
      </c>
    </row>
    <row r="1065" spans="1:5" x14ac:dyDescent="0.25">
      <c r="A1065" s="22">
        <v>44042</v>
      </c>
      <c r="B1065" s="23">
        <v>420225</v>
      </c>
      <c r="C1065" s="23" t="s">
        <v>446</v>
      </c>
      <c r="D1065" s="23" t="s">
        <v>461</v>
      </c>
      <c r="E1065" s="24">
        <v>142008</v>
      </c>
    </row>
    <row r="1066" spans="1:5" x14ac:dyDescent="0.25">
      <c r="A1066" s="22">
        <v>44425</v>
      </c>
      <c r="B1066" s="23">
        <v>465962</v>
      </c>
      <c r="C1066" s="23" t="s">
        <v>462</v>
      </c>
      <c r="D1066" s="23" t="s">
        <v>463</v>
      </c>
      <c r="E1066" s="24">
        <v>46750</v>
      </c>
    </row>
    <row r="1067" spans="1:5" x14ac:dyDescent="0.25">
      <c r="A1067" s="22">
        <v>44495</v>
      </c>
      <c r="B1067" s="23">
        <v>474667</v>
      </c>
      <c r="C1067" s="23" t="s">
        <v>462</v>
      </c>
      <c r="D1067" s="23" t="s">
        <v>463</v>
      </c>
      <c r="E1067" s="24">
        <v>93500</v>
      </c>
    </row>
    <row r="1068" spans="1:5" x14ac:dyDescent="0.25">
      <c r="A1068" s="22">
        <v>44557</v>
      </c>
      <c r="B1068" s="23">
        <v>482252</v>
      </c>
      <c r="C1068" s="23" t="s">
        <v>462</v>
      </c>
      <c r="D1068" s="23" t="s">
        <v>463</v>
      </c>
      <c r="E1068" s="24">
        <v>100705</v>
      </c>
    </row>
    <row r="1069" spans="1:5" x14ac:dyDescent="0.25">
      <c r="A1069" s="22">
        <v>44566</v>
      </c>
      <c r="B1069" s="23">
        <v>482990</v>
      </c>
      <c r="C1069" s="23" t="s">
        <v>462</v>
      </c>
      <c r="D1069" s="23" t="s">
        <v>463</v>
      </c>
      <c r="E1069" s="24">
        <v>98750</v>
      </c>
    </row>
    <row r="1070" spans="1:5" x14ac:dyDescent="0.25">
      <c r="A1070" s="22">
        <v>44771</v>
      </c>
      <c r="B1070" s="23">
        <v>83</v>
      </c>
      <c r="C1070" s="23" t="s">
        <v>474</v>
      </c>
      <c r="D1070" s="23" t="s">
        <v>473</v>
      </c>
      <c r="E1070" s="24">
        <v>87910</v>
      </c>
    </row>
    <row r="1071" spans="1:5" x14ac:dyDescent="0.25">
      <c r="A1071" s="22">
        <v>44529</v>
      </c>
      <c r="B1071" s="23">
        <v>2409</v>
      </c>
      <c r="C1071" s="23" t="s">
        <v>469</v>
      </c>
      <c r="D1071" s="23" t="s">
        <v>470</v>
      </c>
      <c r="E1071" s="24">
        <v>10761.6</v>
      </c>
    </row>
    <row r="1072" spans="1:5" x14ac:dyDescent="0.25">
      <c r="A1072" s="22">
        <v>44720</v>
      </c>
      <c r="B1072" s="23">
        <v>2473</v>
      </c>
      <c r="C1072" s="23" t="s">
        <v>469</v>
      </c>
      <c r="D1072" s="23" t="s">
        <v>25</v>
      </c>
      <c r="E1072" s="24">
        <v>59082.559999999998</v>
      </c>
    </row>
    <row r="1073" spans="1:5" x14ac:dyDescent="0.25">
      <c r="A1073" s="22">
        <v>44727</v>
      </c>
      <c r="B1073" s="23">
        <v>2474</v>
      </c>
      <c r="C1073" s="23" t="s">
        <v>469</v>
      </c>
      <c r="D1073" s="23" t="s">
        <v>236</v>
      </c>
      <c r="E1073" s="24">
        <v>12600</v>
      </c>
    </row>
    <row r="1074" spans="1:5" x14ac:dyDescent="0.25">
      <c r="A1074" s="22">
        <v>44727</v>
      </c>
      <c r="B1074" s="23">
        <v>2475</v>
      </c>
      <c r="C1074" s="23" t="s">
        <v>469</v>
      </c>
      <c r="D1074" s="23" t="s">
        <v>23</v>
      </c>
      <c r="E1074" s="24">
        <v>35856</v>
      </c>
    </row>
    <row r="1075" spans="1:5" x14ac:dyDescent="0.25">
      <c r="A1075" s="22">
        <v>44742</v>
      </c>
      <c r="B1075" s="23">
        <v>2482</v>
      </c>
      <c r="C1075" s="23" t="s">
        <v>469</v>
      </c>
      <c r="D1075" s="23" t="s">
        <v>23</v>
      </c>
      <c r="E1075" s="24">
        <v>36344</v>
      </c>
    </row>
    <row r="1076" spans="1:5" x14ac:dyDescent="0.25">
      <c r="A1076" s="22">
        <v>44753</v>
      </c>
      <c r="B1076" s="23">
        <v>2472</v>
      </c>
      <c r="C1076" s="23" t="s">
        <v>469</v>
      </c>
      <c r="D1076" s="23" t="s">
        <v>23</v>
      </c>
      <c r="E1076" s="24">
        <v>80812.3</v>
      </c>
    </row>
    <row r="1077" spans="1:5" x14ac:dyDescent="0.25">
      <c r="A1077" s="22">
        <v>44761</v>
      </c>
      <c r="B1077" s="23">
        <v>2486</v>
      </c>
      <c r="C1077" s="23" t="s">
        <v>469</v>
      </c>
      <c r="D1077" s="23" t="s">
        <v>23</v>
      </c>
      <c r="E1077" s="24">
        <v>21168.240000000002</v>
      </c>
    </row>
    <row r="1078" spans="1:5" x14ac:dyDescent="0.25">
      <c r="A1078" s="22">
        <v>44771</v>
      </c>
      <c r="B1078" s="23">
        <v>2495</v>
      </c>
      <c r="C1078" s="23" t="s">
        <v>469</v>
      </c>
      <c r="D1078" s="23" t="s">
        <v>24</v>
      </c>
      <c r="E1078" s="24">
        <v>7822</v>
      </c>
    </row>
    <row r="1079" spans="1:5" x14ac:dyDescent="0.25">
      <c r="A1079" s="22">
        <v>44784</v>
      </c>
      <c r="B1079" s="23">
        <v>2500</v>
      </c>
      <c r="C1079" s="23" t="s">
        <v>469</v>
      </c>
      <c r="D1079" s="23" t="s">
        <v>25</v>
      </c>
      <c r="E1079" s="24">
        <v>10183.4</v>
      </c>
    </row>
    <row r="1080" spans="1:5" x14ac:dyDescent="0.25">
      <c r="A1080" s="22">
        <v>44802</v>
      </c>
      <c r="B1080" s="23">
        <v>2454</v>
      </c>
      <c r="C1080" s="23" t="s">
        <v>469</v>
      </c>
      <c r="D1080" s="23" t="s">
        <v>25</v>
      </c>
      <c r="E1080" s="24">
        <v>64992</v>
      </c>
    </row>
    <row r="1081" spans="1:5" x14ac:dyDescent="0.25">
      <c r="A1081" s="22">
        <v>44802</v>
      </c>
      <c r="B1081" s="23">
        <v>2499</v>
      </c>
      <c r="C1081" s="23" t="s">
        <v>469</v>
      </c>
      <c r="D1081" s="23" t="s">
        <v>25</v>
      </c>
      <c r="E1081" s="24">
        <v>10157</v>
      </c>
    </row>
    <row r="1082" spans="1:5" x14ac:dyDescent="0.25">
      <c r="A1082" s="22">
        <v>44511</v>
      </c>
      <c r="B1082" s="23">
        <v>602</v>
      </c>
      <c r="C1082" s="23" t="s">
        <v>472</v>
      </c>
      <c r="D1082" s="23" t="s">
        <v>473</v>
      </c>
      <c r="E1082" s="24">
        <v>44940</v>
      </c>
    </row>
    <row r="1083" spans="1:5" x14ac:dyDescent="0.25">
      <c r="A1083" s="22">
        <v>44557</v>
      </c>
      <c r="B1083" s="23">
        <v>616</v>
      </c>
      <c r="C1083" s="23" t="s">
        <v>472</v>
      </c>
      <c r="D1083" s="23" t="s">
        <v>473</v>
      </c>
      <c r="E1083" s="24">
        <v>51548</v>
      </c>
    </row>
    <row r="1084" spans="1:5" x14ac:dyDescent="0.25">
      <c r="A1084" s="22">
        <v>44681</v>
      </c>
      <c r="B1084" s="23">
        <v>680</v>
      </c>
      <c r="C1084" s="23" t="s">
        <v>472</v>
      </c>
      <c r="D1084" s="23" t="s">
        <v>473</v>
      </c>
      <c r="E1084" s="24">
        <v>72000</v>
      </c>
    </row>
    <row r="1085" spans="1:5" x14ac:dyDescent="0.25">
      <c r="A1085" s="22">
        <v>44753</v>
      </c>
      <c r="B1085" s="23">
        <v>720</v>
      </c>
      <c r="C1085" s="23" t="s">
        <v>472</v>
      </c>
      <c r="D1085" s="23" t="s">
        <v>473</v>
      </c>
      <c r="E1085" s="24">
        <v>82230</v>
      </c>
    </row>
    <row r="1086" spans="1:5" x14ac:dyDescent="0.25">
      <c r="A1086" s="22">
        <v>44811</v>
      </c>
      <c r="B1086" s="23">
        <v>737</v>
      </c>
      <c r="C1086" s="23" t="s">
        <v>472</v>
      </c>
      <c r="D1086" s="23" t="s">
        <v>473</v>
      </c>
      <c r="E1086" s="24">
        <v>83520</v>
      </c>
    </row>
    <row r="1087" spans="1:5" x14ac:dyDescent="0.25">
      <c r="A1087" s="22">
        <v>44630</v>
      </c>
      <c r="B1087" s="23">
        <v>580</v>
      </c>
      <c r="C1087" s="23" t="s">
        <v>467</v>
      </c>
      <c r="D1087" s="23" t="s">
        <v>468</v>
      </c>
      <c r="E1087" s="24">
        <v>48670</v>
      </c>
    </row>
    <row r="1088" spans="1:5" x14ac:dyDescent="0.25">
      <c r="A1088" s="22">
        <v>44678</v>
      </c>
      <c r="B1088" s="23">
        <v>591</v>
      </c>
      <c r="C1088" s="23" t="s">
        <v>467</v>
      </c>
      <c r="D1088" s="23" t="s">
        <v>468</v>
      </c>
      <c r="E1088" s="24">
        <v>53530</v>
      </c>
    </row>
    <row r="1089" spans="1:5" x14ac:dyDescent="0.25">
      <c r="A1089" s="22">
        <v>44697</v>
      </c>
      <c r="B1089" s="23">
        <v>609</v>
      </c>
      <c r="C1089" s="23" t="s">
        <v>467</v>
      </c>
      <c r="D1089" s="23" t="s">
        <v>468</v>
      </c>
      <c r="E1089" s="24">
        <v>59380</v>
      </c>
    </row>
    <row r="1090" spans="1:5" x14ac:dyDescent="0.25">
      <c r="A1090" s="22">
        <v>44697</v>
      </c>
      <c r="B1090" s="23">
        <v>623</v>
      </c>
      <c r="C1090" s="23" t="s">
        <v>467</v>
      </c>
      <c r="D1090" s="23" t="s">
        <v>468</v>
      </c>
      <c r="E1090" s="24">
        <v>58590</v>
      </c>
    </row>
    <row r="1091" spans="1:5" x14ac:dyDescent="0.25">
      <c r="A1091" s="22">
        <v>44722</v>
      </c>
      <c r="B1091" s="23">
        <v>627</v>
      </c>
      <c r="C1091" s="23" t="s">
        <v>467</v>
      </c>
      <c r="D1091" s="23" t="s">
        <v>468</v>
      </c>
      <c r="E1091" s="24">
        <v>54265</v>
      </c>
    </row>
    <row r="1092" spans="1:5" x14ac:dyDescent="0.25">
      <c r="A1092" s="22">
        <v>44736</v>
      </c>
      <c r="B1092" s="23">
        <v>632</v>
      </c>
      <c r="C1092" s="23" t="s">
        <v>467</v>
      </c>
      <c r="D1092" s="23" t="s">
        <v>468</v>
      </c>
      <c r="E1092" s="24">
        <v>55190</v>
      </c>
    </row>
    <row r="1093" spans="1:5" x14ac:dyDescent="0.25">
      <c r="A1093" s="22">
        <v>44754</v>
      </c>
      <c r="B1093" s="23">
        <v>644</v>
      </c>
      <c r="C1093" s="23" t="s">
        <v>467</v>
      </c>
      <c r="D1093" s="23" t="s">
        <v>468</v>
      </c>
      <c r="E1093" s="24">
        <v>53505</v>
      </c>
    </row>
    <row r="1094" spans="1:5" x14ac:dyDescent="0.25">
      <c r="A1094" s="22">
        <v>44761</v>
      </c>
      <c r="B1094" s="23">
        <v>638</v>
      </c>
      <c r="C1094" s="23" t="s">
        <v>467</v>
      </c>
      <c r="D1094" s="23" t="s">
        <v>468</v>
      </c>
      <c r="E1094" s="24">
        <v>54425</v>
      </c>
    </row>
    <row r="1095" spans="1:5" x14ac:dyDescent="0.25">
      <c r="A1095" s="22">
        <v>44762</v>
      </c>
      <c r="B1095" s="23">
        <v>613</v>
      </c>
      <c r="C1095" s="23" t="s">
        <v>467</v>
      </c>
      <c r="D1095" s="23" t="s">
        <v>468</v>
      </c>
      <c r="E1095" s="24">
        <v>58465</v>
      </c>
    </row>
    <row r="1096" spans="1:5" x14ac:dyDescent="0.25">
      <c r="A1096" s="22">
        <v>44768</v>
      </c>
      <c r="B1096" s="23">
        <v>645</v>
      </c>
      <c r="C1096" s="23" t="s">
        <v>467</v>
      </c>
      <c r="D1096" s="23" t="s">
        <v>468</v>
      </c>
      <c r="E1096" s="24">
        <v>54290</v>
      </c>
    </row>
    <row r="1097" spans="1:5" x14ac:dyDescent="0.25">
      <c r="A1097" s="22">
        <v>44768</v>
      </c>
      <c r="B1097" s="23">
        <v>656</v>
      </c>
      <c r="C1097" s="23" t="s">
        <v>467</v>
      </c>
      <c r="D1097" s="23" t="s">
        <v>468</v>
      </c>
      <c r="E1097" s="24">
        <v>57730</v>
      </c>
    </row>
    <row r="1098" spans="1:5" x14ac:dyDescent="0.25">
      <c r="A1098" s="22">
        <v>44770</v>
      </c>
      <c r="B1098" s="23">
        <v>640</v>
      </c>
      <c r="C1098" s="23" t="s">
        <v>467</v>
      </c>
      <c r="D1098" s="23" t="s">
        <v>468</v>
      </c>
      <c r="E1098" s="24">
        <v>40000</v>
      </c>
    </row>
    <row r="1099" spans="1:5" x14ac:dyDescent="0.25">
      <c r="A1099" s="22">
        <v>44820</v>
      </c>
      <c r="B1099" s="23">
        <v>660</v>
      </c>
      <c r="C1099" s="23" t="s">
        <v>467</v>
      </c>
      <c r="D1099" s="23" t="s">
        <v>559</v>
      </c>
      <c r="E1099" s="24">
        <v>56940</v>
      </c>
    </row>
    <row r="1100" spans="1:5" x14ac:dyDescent="0.25">
      <c r="A1100" s="22">
        <v>44820</v>
      </c>
      <c r="B1100" s="23">
        <v>671</v>
      </c>
      <c r="C1100" s="23" t="s">
        <v>467</v>
      </c>
      <c r="D1100" s="23" t="s">
        <v>559</v>
      </c>
      <c r="E1100" s="24">
        <v>57555</v>
      </c>
    </row>
    <row r="1101" spans="1:5" x14ac:dyDescent="0.25">
      <c r="A1101" s="22">
        <v>44833</v>
      </c>
      <c r="B1101" s="23">
        <v>673</v>
      </c>
      <c r="C1101" s="23" t="s">
        <v>467</v>
      </c>
      <c r="D1101" s="23" t="s">
        <v>559</v>
      </c>
      <c r="E1101" s="24">
        <v>60905</v>
      </c>
    </row>
    <row r="1102" spans="1:5" x14ac:dyDescent="0.25">
      <c r="A1102" s="22">
        <v>44833</v>
      </c>
      <c r="B1102" s="23">
        <v>667</v>
      </c>
      <c r="C1102" s="23" t="s">
        <v>467</v>
      </c>
      <c r="D1102" s="23" t="s">
        <v>829</v>
      </c>
      <c r="E1102" s="24">
        <v>40000</v>
      </c>
    </row>
    <row r="1103" spans="1:5" x14ac:dyDescent="0.25">
      <c r="A1103" s="22">
        <v>44440</v>
      </c>
      <c r="B1103" s="23">
        <v>4681</v>
      </c>
      <c r="C1103" s="23" t="s">
        <v>464</v>
      </c>
      <c r="D1103" s="23" t="s">
        <v>465</v>
      </c>
      <c r="E1103" s="24">
        <v>66120</v>
      </c>
    </row>
    <row r="1104" spans="1:5" x14ac:dyDescent="0.25">
      <c r="A1104" s="22">
        <v>44488</v>
      </c>
      <c r="B1104" s="23">
        <v>4757</v>
      </c>
      <c r="C1104" s="23" t="s">
        <v>464</v>
      </c>
      <c r="D1104" s="23" t="s">
        <v>466</v>
      </c>
      <c r="E1104" s="24">
        <v>65700</v>
      </c>
    </row>
    <row r="1105" spans="1:5" x14ac:dyDescent="0.25">
      <c r="A1105" s="22">
        <v>44539</v>
      </c>
      <c r="B1105" s="23">
        <v>4852</v>
      </c>
      <c r="C1105" s="23" t="s">
        <v>464</v>
      </c>
      <c r="D1105" s="23" t="s">
        <v>466</v>
      </c>
      <c r="E1105" s="24">
        <v>49560</v>
      </c>
    </row>
    <row r="1106" spans="1:5" x14ac:dyDescent="0.25">
      <c r="A1106" s="22">
        <v>44564</v>
      </c>
      <c r="B1106" s="23">
        <v>4783</v>
      </c>
      <c r="C1106" s="23" t="s">
        <v>464</v>
      </c>
      <c r="D1106" s="23" t="s">
        <v>24</v>
      </c>
      <c r="E1106" s="24">
        <v>89127.5</v>
      </c>
    </row>
    <row r="1107" spans="1:5" x14ac:dyDescent="0.25">
      <c r="A1107" s="22">
        <v>44573</v>
      </c>
      <c r="B1107" s="23">
        <v>4909</v>
      </c>
      <c r="C1107" s="23" t="s">
        <v>464</v>
      </c>
      <c r="D1107" s="23" t="s">
        <v>24</v>
      </c>
      <c r="E1107" s="24">
        <v>83900</v>
      </c>
    </row>
    <row r="1108" spans="1:5" x14ac:dyDescent="0.25">
      <c r="A1108" s="22">
        <v>44573</v>
      </c>
      <c r="B1108" s="23">
        <v>4928</v>
      </c>
      <c r="C1108" s="23" t="s">
        <v>464</v>
      </c>
      <c r="D1108" s="23" t="s">
        <v>24</v>
      </c>
      <c r="E1108" s="24">
        <v>83900</v>
      </c>
    </row>
    <row r="1109" spans="1:5" x14ac:dyDescent="0.25">
      <c r="A1109" s="22">
        <v>44573</v>
      </c>
      <c r="B1109" s="23">
        <v>4929</v>
      </c>
      <c r="C1109" s="23" t="s">
        <v>464</v>
      </c>
      <c r="D1109" s="23" t="s">
        <v>24</v>
      </c>
      <c r="E1109" s="24">
        <v>105850</v>
      </c>
    </row>
    <row r="1110" spans="1:5" x14ac:dyDescent="0.25">
      <c r="A1110" s="22">
        <v>44734</v>
      </c>
      <c r="B1110" s="23">
        <v>5313</v>
      </c>
      <c r="C1110" s="23" t="s">
        <v>464</v>
      </c>
      <c r="D1110" s="23" t="s">
        <v>24</v>
      </c>
      <c r="E1110" s="24">
        <v>28320</v>
      </c>
    </row>
    <row r="1111" spans="1:5" x14ac:dyDescent="0.25">
      <c r="A1111" s="22">
        <v>44801</v>
      </c>
      <c r="B1111" s="23">
        <v>5531</v>
      </c>
      <c r="C1111" s="23" t="s">
        <v>464</v>
      </c>
      <c r="D1111" s="23" t="s">
        <v>24</v>
      </c>
      <c r="E1111" s="24">
        <v>128400</v>
      </c>
    </row>
    <row r="1112" spans="1:5" x14ac:dyDescent="0.25">
      <c r="A1112" s="22">
        <v>44820</v>
      </c>
      <c r="B1112" s="23">
        <v>5575</v>
      </c>
      <c r="C1112" s="23" t="s">
        <v>464</v>
      </c>
      <c r="D1112" s="23" t="s">
        <v>24</v>
      </c>
      <c r="E1112" s="24">
        <v>117000</v>
      </c>
    </row>
    <row r="1113" spans="1:5" x14ac:dyDescent="0.25">
      <c r="A1113" s="22">
        <v>44833</v>
      </c>
      <c r="B1113" s="23">
        <v>5607</v>
      </c>
      <c r="C1113" s="23" t="s">
        <v>464</v>
      </c>
      <c r="D1113" s="23" t="s">
        <v>24</v>
      </c>
      <c r="E1113" s="24">
        <v>117000</v>
      </c>
    </row>
    <row r="1114" spans="1:5" x14ac:dyDescent="0.25">
      <c r="A1114" s="22">
        <v>44833</v>
      </c>
      <c r="B1114" s="23">
        <v>5650</v>
      </c>
      <c r="C1114" s="23" t="s">
        <v>464</v>
      </c>
      <c r="D1114" s="23" t="s">
        <v>24</v>
      </c>
      <c r="E1114" s="24">
        <v>117000</v>
      </c>
    </row>
    <row r="1115" spans="1:5" x14ac:dyDescent="0.25">
      <c r="A1115" s="22">
        <v>44834</v>
      </c>
      <c r="B1115" s="23">
        <v>5665</v>
      </c>
      <c r="C1115" s="23" t="s">
        <v>464</v>
      </c>
      <c r="D1115" s="23" t="s">
        <v>24</v>
      </c>
      <c r="E1115" s="24">
        <v>74160</v>
      </c>
    </row>
    <row r="1116" spans="1:5" x14ac:dyDescent="0.25">
      <c r="A1116" s="22">
        <v>44834</v>
      </c>
      <c r="B1116" s="23">
        <v>5664</v>
      </c>
      <c r="C1116" s="23" t="s">
        <v>464</v>
      </c>
      <c r="D1116" s="23" t="s">
        <v>24</v>
      </c>
      <c r="E1116" s="24">
        <v>117000</v>
      </c>
    </row>
    <row r="1117" spans="1:5" x14ac:dyDescent="0.25">
      <c r="A1117" s="22">
        <v>44678</v>
      </c>
      <c r="B1117" s="23">
        <v>112</v>
      </c>
      <c r="C1117" s="23" t="s">
        <v>471</v>
      </c>
      <c r="D1117" s="23" t="s">
        <v>24</v>
      </c>
      <c r="E1117" s="24">
        <v>102600</v>
      </c>
    </row>
    <row r="1118" spans="1:5" x14ac:dyDescent="0.25">
      <c r="A1118" s="22">
        <v>44697</v>
      </c>
      <c r="B1118" s="23">
        <v>113</v>
      </c>
      <c r="C1118" s="23" t="s">
        <v>471</v>
      </c>
      <c r="D1118" s="23" t="s">
        <v>24</v>
      </c>
      <c r="E1118" s="24">
        <v>102600</v>
      </c>
    </row>
    <row r="1119" spans="1:5" x14ac:dyDescent="0.25">
      <c r="A1119" s="22">
        <v>44720</v>
      </c>
      <c r="B1119" s="23">
        <v>116</v>
      </c>
      <c r="C1119" s="23" t="s">
        <v>471</v>
      </c>
      <c r="D1119" s="23" t="s">
        <v>24</v>
      </c>
      <c r="E1119" s="24">
        <v>120825</v>
      </c>
    </row>
    <row r="1120" spans="1:5" x14ac:dyDescent="0.25">
      <c r="A1120" s="22">
        <v>44720</v>
      </c>
      <c r="B1120" s="23">
        <v>117</v>
      </c>
      <c r="C1120" s="23" t="s">
        <v>471</v>
      </c>
      <c r="D1120" s="23" t="s">
        <v>24</v>
      </c>
      <c r="E1120" s="24">
        <v>105300</v>
      </c>
    </row>
    <row r="1121" spans="1:5" x14ac:dyDescent="0.25">
      <c r="A1121" s="22">
        <v>44727</v>
      </c>
      <c r="B1121" s="23">
        <v>120</v>
      </c>
      <c r="C1121" s="23" t="s">
        <v>471</v>
      </c>
      <c r="D1121" s="23" t="s">
        <v>24</v>
      </c>
      <c r="E1121" s="24">
        <v>27000</v>
      </c>
    </row>
    <row r="1122" spans="1:5" x14ac:dyDescent="0.25">
      <c r="A1122" s="22">
        <v>44753</v>
      </c>
      <c r="B1122" s="23">
        <v>5</v>
      </c>
      <c r="C1122" s="23" t="s">
        <v>477</v>
      </c>
      <c r="D1122" s="23" t="s">
        <v>476</v>
      </c>
      <c r="E1122" s="24">
        <v>97385.4</v>
      </c>
    </row>
    <row r="1123" spans="1:5" x14ac:dyDescent="0.25">
      <c r="A1123" s="22">
        <v>44753</v>
      </c>
      <c r="B1123" s="23">
        <v>6</v>
      </c>
      <c r="C1123" s="23" t="s">
        <v>477</v>
      </c>
      <c r="D1123" s="23" t="s">
        <v>25</v>
      </c>
      <c r="E1123" s="24">
        <v>52038</v>
      </c>
    </row>
    <row r="1124" spans="1:5" x14ac:dyDescent="0.25">
      <c r="A1124" s="22">
        <v>44753</v>
      </c>
      <c r="B1124" s="23">
        <v>8</v>
      </c>
      <c r="C1124" s="23" t="s">
        <v>477</v>
      </c>
      <c r="D1124" s="23" t="s">
        <v>25</v>
      </c>
      <c r="E1124" s="24">
        <v>164020</v>
      </c>
    </row>
    <row r="1125" spans="1:5" x14ac:dyDescent="0.25">
      <c r="A1125" s="22">
        <v>43887</v>
      </c>
      <c r="B1125" s="23">
        <v>26781</v>
      </c>
      <c r="C1125" s="23" t="s">
        <v>475</v>
      </c>
      <c r="D1125" s="23" t="s">
        <v>476</v>
      </c>
      <c r="E1125" s="24">
        <v>69648.320000000007</v>
      </c>
    </row>
    <row r="1126" spans="1:5" x14ac:dyDescent="0.25">
      <c r="A1126" s="22">
        <v>44403</v>
      </c>
      <c r="B1126" s="23">
        <v>292</v>
      </c>
      <c r="C1126" s="23" t="s">
        <v>508</v>
      </c>
      <c r="D1126" s="23" t="s">
        <v>417</v>
      </c>
      <c r="E1126" s="24">
        <v>9381</v>
      </c>
    </row>
    <row r="1127" spans="1:5" x14ac:dyDescent="0.25">
      <c r="A1127" s="22">
        <v>44727</v>
      </c>
      <c r="B1127" s="23">
        <v>355</v>
      </c>
      <c r="C1127" s="23" t="s">
        <v>508</v>
      </c>
      <c r="D1127" s="23" t="s">
        <v>23</v>
      </c>
      <c r="E1127" s="24">
        <v>33099</v>
      </c>
    </row>
    <row r="1128" spans="1:5" x14ac:dyDescent="0.25">
      <c r="A1128" s="22">
        <v>43811</v>
      </c>
      <c r="B1128" s="23">
        <v>443</v>
      </c>
      <c r="C1128" s="23" t="s">
        <v>506</v>
      </c>
      <c r="D1128" s="23" t="s">
        <v>832</v>
      </c>
      <c r="E1128" s="24">
        <v>176850.1</v>
      </c>
    </row>
    <row r="1129" spans="1:5" x14ac:dyDescent="0.25">
      <c r="A1129" s="22">
        <v>43825</v>
      </c>
      <c r="B1129" s="23">
        <v>454</v>
      </c>
      <c r="C1129" s="23" t="s">
        <v>506</v>
      </c>
      <c r="D1129" s="23" t="s">
        <v>10</v>
      </c>
      <c r="E1129" s="24">
        <v>52534.77</v>
      </c>
    </row>
    <row r="1130" spans="1:5" x14ac:dyDescent="0.25">
      <c r="A1130" s="22">
        <v>43840</v>
      </c>
      <c r="B1130" s="23">
        <v>461</v>
      </c>
      <c r="C1130" s="23" t="s">
        <v>506</v>
      </c>
      <c r="D1130" s="23" t="s">
        <v>507</v>
      </c>
      <c r="E1130" s="24">
        <v>36816.76</v>
      </c>
    </row>
    <row r="1131" spans="1:5" x14ac:dyDescent="0.25">
      <c r="A1131" s="22">
        <v>44720</v>
      </c>
      <c r="B1131" s="23">
        <v>277</v>
      </c>
      <c r="C1131" s="23" t="s">
        <v>506</v>
      </c>
      <c r="D1131" s="23" t="s">
        <v>417</v>
      </c>
      <c r="E1131" s="24">
        <v>9435.02</v>
      </c>
    </row>
    <row r="1132" spans="1:5" x14ac:dyDescent="0.25">
      <c r="A1132" s="22">
        <v>44427</v>
      </c>
      <c r="B1132" s="23">
        <v>85</v>
      </c>
      <c r="C1132" s="23" t="s">
        <v>487</v>
      </c>
      <c r="D1132" s="23" t="s">
        <v>488</v>
      </c>
      <c r="E1132" s="24">
        <v>45489</v>
      </c>
    </row>
    <row r="1133" spans="1:5" x14ac:dyDescent="0.25">
      <c r="A1133" s="22">
        <v>44454</v>
      </c>
      <c r="B1133" s="23">
        <v>86</v>
      </c>
      <c r="C1133" s="23" t="s">
        <v>487</v>
      </c>
      <c r="D1133" s="23" t="s">
        <v>488</v>
      </c>
      <c r="E1133" s="24">
        <v>65065.2</v>
      </c>
    </row>
    <row r="1134" spans="1:5" x14ac:dyDescent="0.25">
      <c r="A1134" s="22">
        <v>43346</v>
      </c>
      <c r="B1134" s="23">
        <v>6</v>
      </c>
      <c r="C1134" s="23" t="s">
        <v>478</v>
      </c>
      <c r="D1134" s="23" t="s">
        <v>479</v>
      </c>
      <c r="E1134" s="24">
        <v>52055.35</v>
      </c>
    </row>
    <row r="1135" spans="1:5" x14ac:dyDescent="0.25">
      <c r="A1135" s="22">
        <v>43355</v>
      </c>
      <c r="B1135" s="23">
        <v>7</v>
      </c>
      <c r="C1135" s="23" t="s">
        <v>478</v>
      </c>
      <c r="D1135" s="23" t="s">
        <v>480</v>
      </c>
      <c r="E1135" s="24">
        <v>53896.33</v>
      </c>
    </row>
    <row r="1136" spans="1:5" x14ac:dyDescent="0.25">
      <c r="A1136" s="22">
        <v>44440</v>
      </c>
      <c r="B1136" s="23">
        <v>841</v>
      </c>
      <c r="C1136" s="23" t="s">
        <v>522</v>
      </c>
      <c r="D1136" s="23" t="s">
        <v>523</v>
      </c>
      <c r="E1136" s="24">
        <v>76177</v>
      </c>
    </row>
    <row r="1137" spans="1:5" x14ac:dyDescent="0.25">
      <c r="A1137" s="22">
        <v>44512</v>
      </c>
      <c r="B1137" s="23">
        <v>1103</v>
      </c>
      <c r="C1137" s="23" t="s">
        <v>522</v>
      </c>
      <c r="D1137" s="23" t="s">
        <v>524</v>
      </c>
      <c r="E1137" s="24">
        <v>98416</v>
      </c>
    </row>
    <row r="1138" spans="1:5" x14ac:dyDescent="0.25">
      <c r="A1138" s="22">
        <v>44530</v>
      </c>
      <c r="B1138" s="23">
        <v>1151</v>
      </c>
      <c r="C1138" s="23" t="s">
        <v>522</v>
      </c>
      <c r="D1138" s="23" t="s">
        <v>525</v>
      </c>
      <c r="E1138" s="24">
        <v>70200</v>
      </c>
    </row>
    <row r="1139" spans="1:5" x14ac:dyDescent="0.25">
      <c r="A1139" s="22">
        <v>44442</v>
      </c>
      <c r="B1139" s="23">
        <v>217</v>
      </c>
      <c r="C1139" s="23" t="s">
        <v>529</v>
      </c>
      <c r="D1139" s="23" t="s">
        <v>530</v>
      </c>
      <c r="E1139" s="24">
        <v>2360</v>
      </c>
    </row>
    <row r="1140" spans="1:5" x14ac:dyDescent="0.25">
      <c r="A1140" s="22">
        <v>44543</v>
      </c>
      <c r="B1140" s="23">
        <v>225</v>
      </c>
      <c r="C1140" s="23" t="s">
        <v>529</v>
      </c>
      <c r="D1140" s="23" t="s">
        <v>530</v>
      </c>
      <c r="E1140" s="24">
        <v>1180</v>
      </c>
    </row>
    <row r="1141" spans="1:5" x14ac:dyDescent="0.25">
      <c r="A1141" s="22">
        <v>44629</v>
      </c>
      <c r="B1141" s="23">
        <v>1070</v>
      </c>
      <c r="C1141" s="23" t="s">
        <v>509</v>
      </c>
      <c r="D1141" s="23" t="s">
        <v>417</v>
      </c>
      <c r="E1141" s="24">
        <v>1400</v>
      </c>
    </row>
    <row r="1142" spans="1:5" x14ac:dyDescent="0.25">
      <c r="A1142" s="22">
        <v>44671</v>
      </c>
      <c r="B1142" s="23">
        <v>1108</v>
      </c>
      <c r="C1142" s="23" t="s">
        <v>509</v>
      </c>
      <c r="D1142" s="23" t="s">
        <v>417</v>
      </c>
      <c r="E1142" s="24">
        <v>7125</v>
      </c>
    </row>
    <row r="1143" spans="1:5" x14ac:dyDescent="0.25">
      <c r="A1143" s="22">
        <v>44678</v>
      </c>
      <c r="B1143" s="23">
        <v>1113</v>
      </c>
      <c r="C1143" s="23" t="s">
        <v>509</v>
      </c>
      <c r="D1143" s="23" t="s">
        <v>25</v>
      </c>
      <c r="E1143" s="24">
        <v>15170</v>
      </c>
    </row>
    <row r="1144" spans="1:5" x14ac:dyDescent="0.25">
      <c r="A1144" s="22">
        <v>44753</v>
      </c>
      <c r="B1144" s="23">
        <v>1151</v>
      </c>
      <c r="C1144" s="23" t="s">
        <v>509</v>
      </c>
      <c r="D1144" s="23" t="s">
        <v>25</v>
      </c>
      <c r="E1144" s="24">
        <v>8799.93</v>
      </c>
    </row>
    <row r="1145" spans="1:5" x14ac:dyDescent="0.25">
      <c r="A1145" s="22">
        <v>43313</v>
      </c>
      <c r="B1145" s="23">
        <v>8432</v>
      </c>
      <c r="C1145" s="23" t="s">
        <v>489</v>
      </c>
      <c r="D1145" s="23" t="s">
        <v>449</v>
      </c>
      <c r="E1145" s="24">
        <v>30950</v>
      </c>
    </row>
    <row r="1146" spans="1:5" x14ac:dyDescent="0.25">
      <c r="A1146" s="22">
        <v>43318</v>
      </c>
      <c r="B1146" s="23">
        <v>8457</v>
      </c>
      <c r="C1146" s="23" t="s">
        <v>489</v>
      </c>
      <c r="D1146" s="23" t="s">
        <v>454</v>
      </c>
      <c r="E1146" s="24">
        <v>23769.8</v>
      </c>
    </row>
    <row r="1147" spans="1:5" x14ac:dyDescent="0.25">
      <c r="A1147" s="22">
        <v>43382</v>
      </c>
      <c r="B1147" s="23">
        <v>8790</v>
      </c>
      <c r="C1147" s="23" t="s">
        <v>489</v>
      </c>
      <c r="D1147" s="23" t="s">
        <v>490</v>
      </c>
      <c r="E1147" s="24">
        <v>55000</v>
      </c>
    </row>
    <row r="1148" spans="1:5" x14ac:dyDescent="0.25">
      <c r="A1148" s="22">
        <v>43391</v>
      </c>
      <c r="B1148" s="23">
        <v>8835</v>
      </c>
      <c r="C1148" s="23" t="s">
        <v>489</v>
      </c>
      <c r="D1148" s="23" t="s">
        <v>490</v>
      </c>
      <c r="E1148" s="24">
        <v>19350</v>
      </c>
    </row>
    <row r="1149" spans="1:5" x14ac:dyDescent="0.25">
      <c r="A1149" s="22">
        <v>43404</v>
      </c>
      <c r="B1149" s="23">
        <v>8912</v>
      </c>
      <c r="C1149" s="23" t="s">
        <v>489</v>
      </c>
      <c r="D1149" s="23" t="s">
        <v>491</v>
      </c>
      <c r="E1149" s="24">
        <v>60220</v>
      </c>
    </row>
    <row r="1150" spans="1:5" x14ac:dyDescent="0.25">
      <c r="A1150" s="22">
        <v>43468</v>
      </c>
      <c r="B1150" s="23">
        <v>9227</v>
      </c>
      <c r="C1150" s="23" t="s">
        <v>489</v>
      </c>
      <c r="D1150" s="23" t="s">
        <v>492</v>
      </c>
      <c r="E1150" s="24">
        <v>14303.96</v>
      </c>
    </row>
    <row r="1151" spans="1:5" x14ac:dyDescent="0.25">
      <c r="A1151" s="22">
        <v>43490</v>
      </c>
      <c r="B1151" s="23">
        <v>9351</v>
      </c>
      <c r="C1151" s="23" t="s">
        <v>489</v>
      </c>
      <c r="D1151" s="23" t="s">
        <v>493</v>
      </c>
      <c r="E1151" s="24">
        <v>98136.4</v>
      </c>
    </row>
    <row r="1152" spans="1:5" x14ac:dyDescent="0.25">
      <c r="A1152" s="22">
        <v>43517</v>
      </c>
      <c r="B1152" s="23">
        <v>9493</v>
      </c>
      <c r="C1152" s="23" t="s">
        <v>489</v>
      </c>
      <c r="D1152" s="23" t="s">
        <v>494</v>
      </c>
      <c r="E1152" s="24">
        <v>13865</v>
      </c>
    </row>
    <row r="1153" spans="1:5" x14ac:dyDescent="0.25">
      <c r="A1153" s="22">
        <v>43521</v>
      </c>
      <c r="B1153" s="23">
        <v>9519</v>
      </c>
      <c r="C1153" s="23" t="s">
        <v>489</v>
      </c>
      <c r="D1153" s="23" t="s">
        <v>495</v>
      </c>
      <c r="E1153" s="24">
        <v>21050</v>
      </c>
    </row>
    <row r="1154" spans="1:5" x14ac:dyDescent="0.25">
      <c r="A1154" s="22">
        <v>43542</v>
      </c>
      <c r="B1154" s="23">
        <v>9641</v>
      </c>
      <c r="C1154" s="23" t="s">
        <v>489</v>
      </c>
      <c r="D1154" s="23" t="s">
        <v>495</v>
      </c>
      <c r="E1154" s="24">
        <v>40800</v>
      </c>
    </row>
    <row r="1155" spans="1:5" x14ac:dyDescent="0.25">
      <c r="A1155" s="22">
        <v>44411</v>
      </c>
      <c r="B1155" s="23">
        <v>15437</v>
      </c>
      <c r="C1155" s="23" t="s">
        <v>489</v>
      </c>
      <c r="D1155" s="23" t="s">
        <v>495</v>
      </c>
      <c r="E1155" s="24">
        <v>66779</v>
      </c>
    </row>
    <row r="1156" spans="1:5" x14ac:dyDescent="0.25">
      <c r="A1156" s="22">
        <v>44421</v>
      </c>
      <c r="B1156" s="23">
        <v>15492</v>
      </c>
      <c r="C1156" s="23" t="s">
        <v>489</v>
      </c>
      <c r="D1156" s="23" t="s">
        <v>25</v>
      </c>
      <c r="E1156" s="24">
        <v>35400</v>
      </c>
    </row>
    <row r="1157" spans="1:5" x14ac:dyDescent="0.25">
      <c r="A1157" s="22">
        <v>44440</v>
      </c>
      <c r="B1157" s="23">
        <v>15630</v>
      </c>
      <c r="C1157" s="23" t="s">
        <v>489</v>
      </c>
      <c r="D1157" s="23" t="s">
        <v>25</v>
      </c>
      <c r="E1157" s="24">
        <v>78500</v>
      </c>
    </row>
    <row r="1158" spans="1:5" x14ac:dyDescent="0.25">
      <c r="A1158" s="22">
        <v>44440</v>
      </c>
      <c r="B1158" s="23">
        <v>15652</v>
      </c>
      <c r="C1158" s="23" t="s">
        <v>489</v>
      </c>
      <c r="D1158" s="23" t="s">
        <v>25</v>
      </c>
      <c r="E1158" s="24">
        <v>60750</v>
      </c>
    </row>
    <row r="1159" spans="1:5" x14ac:dyDescent="0.25">
      <c r="A1159" s="22">
        <v>44441</v>
      </c>
      <c r="B1159" s="23">
        <v>15727</v>
      </c>
      <c r="C1159" s="23" t="s">
        <v>489</v>
      </c>
      <c r="D1159" s="23" t="s">
        <v>25</v>
      </c>
      <c r="E1159" s="24">
        <v>62690</v>
      </c>
    </row>
    <row r="1160" spans="1:5" x14ac:dyDescent="0.25">
      <c r="A1160" s="22">
        <v>44753</v>
      </c>
      <c r="B1160" s="23">
        <v>17802</v>
      </c>
      <c r="C1160" s="23" t="s">
        <v>489</v>
      </c>
      <c r="D1160" s="23" t="s">
        <v>25</v>
      </c>
      <c r="E1160" s="24">
        <v>164221.20000000001</v>
      </c>
    </row>
    <row r="1161" spans="1:5" x14ac:dyDescent="0.25">
      <c r="A1161" s="22">
        <v>44783</v>
      </c>
      <c r="B1161" s="23">
        <v>18014</v>
      </c>
      <c r="C1161" s="23" t="s">
        <v>489</v>
      </c>
      <c r="D1161" s="23" t="s">
        <v>25</v>
      </c>
      <c r="E1161" s="24">
        <v>140516</v>
      </c>
    </row>
    <row r="1162" spans="1:5" x14ac:dyDescent="0.25">
      <c r="A1162" s="22">
        <v>44811</v>
      </c>
      <c r="B1162" s="23">
        <v>18143</v>
      </c>
      <c r="C1162" s="23" t="s">
        <v>489</v>
      </c>
      <c r="D1162" s="23" t="s">
        <v>25</v>
      </c>
      <c r="E1162" s="24">
        <v>93500</v>
      </c>
    </row>
    <row r="1163" spans="1:5" x14ac:dyDescent="0.25">
      <c r="A1163" s="22">
        <v>44811</v>
      </c>
      <c r="B1163" s="23">
        <v>18177</v>
      </c>
      <c r="C1163" s="23" t="s">
        <v>489</v>
      </c>
      <c r="D1163" s="23" t="s">
        <v>25</v>
      </c>
      <c r="E1163" s="24">
        <v>22865.5</v>
      </c>
    </row>
    <row r="1164" spans="1:5" x14ac:dyDescent="0.25">
      <c r="A1164" s="22">
        <v>44833</v>
      </c>
      <c r="B1164" s="23">
        <v>18281</v>
      </c>
      <c r="C1164" s="23" t="s">
        <v>489</v>
      </c>
      <c r="D1164" s="23" t="s">
        <v>25</v>
      </c>
      <c r="E1164" s="24">
        <v>98550</v>
      </c>
    </row>
    <row r="1165" spans="1:5" x14ac:dyDescent="0.25">
      <c r="A1165" s="22">
        <v>44341</v>
      </c>
      <c r="B1165" s="23">
        <v>690</v>
      </c>
      <c r="C1165" s="23" t="s">
        <v>510</v>
      </c>
      <c r="D1165" s="23" t="s">
        <v>10</v>
      </c>
      <c r="E1165" s="24">
        <v>49427.839999999997</v>
      </c>
    </row>
    <row r="1166" spans="1:5" x14ac:dyDescent="0.25">
      <c r="A1166" s="22">
        <v>44375</v>
      </c>
      <c r="B1166" s="23">
        <v>716</v>
      </c>
      <c r="C1166" s="23" t="s">
        <v>510</v>
      </c>
      <c r="D1166" s="23" t="s">
        <v>10</v>
      </c>
      <c r="E1166" s="24">
        <v>35766.39</v>
      </c>
    </row>
    <row r="1167" spans="1:5" x14ac:dyDescent="0.25">
      <c r="A1167" s="22">
        <v>44389</v>
      </c>
      <c r="B1167" s="23">
        <v>723</v>
      </c>
      <c r="C1167" s="23" t="s">
        <v>510</v>
      </c>
      <c r="D1167" s="23" t="s">
        <v>10</v>
      </c>
      <c r="E1167" s="24">
        <v>61437.64</v>
      </c>
    </row>
    <row r="1168" spans="1:5" x14ac:dyDescent="0.25">
      <c r="A1168" s="22">
        <v>44391</v>
      </c>
      <c r="B1168" s="23">
        <v>734</v>
      </c>
      <c r="C1168" s="23" t="s">
        <v>510</v>
      </c>
      <c r="D1168" s="23" t="s">
        <v>511</v>
      </c>
      <c r="E1168" s="24">
        <v>5165.5600000000004</v>
      </c>
    </row>
    <row r="1169" spans="1:5" x14ac:dyDescent="0.25">
      <c r="A1169" s="22">
        <v>44391</v>
      </c>
      <c r="B1169" s="23">
        <v>735</v>
      </c>
      <c r="C1169" s="23" t="s">
        <v>510</v>
      </c>
      <c r="D1169" s="23" t="s">
        <v>512</v>
      </c>
      <c r="E1169" s="24">
        <v>53715.6</v>
      </c>
    </row>
    <row r="1170" spans="1:5" x14ac:dyDescent="0.25">
      <c r="A1170" s="22">
        <v>44440</v>
      </c>
      <c r="B1170" s="23">
        <v>756</v>
      </c>
      <c r="C1170" s="23" t="s">
        <v>510</v>
      </c>
      <c r="D1170" s="23" t="s">
        <v>512</v>
      </c>
      <c r="E1170" s="24">
        <v>127429.27</v>
      </c>
    </row>
    <row r="1171" spans="1:5" x14ac:dyDescent="0.25">
      <c r="A1171" s="22">
        <v>44440</v>
      </c>
      <c r="B1171" s="23">
        <v>758</v>
      </c>
      <c r="C1171" s="23" t="s">
        <v>510</v>
      </c>
      <c r="D1171" s="23" t="s">
        <v>513</v>
      </c>
      <c r="E1171" s="24">
        <v>5664</v>
      </c>
    </row>
    <row r="1172" spans="1:5" x14ac:dyDescent="0.25">
      <c r="A1172" s="22">
        <v>44441</v>
      </c>
      <c r="B1172" s="23">
        <v>750</v>
      </c>
      <c r="C1172" s="23" t="s">
        <v>510</v>
      </c>
      <c r="D1172" s="23" t="s">
        <v>514</v>
      </c>
      <c r="E1172" s="24">
        <v>119199.91</v>
      </c>
    </row>
    <row r="1173" spans="1:5" x14ac:dyDescent="0.25">
      <c r="A1173" s="22">
        <v>44448</v>
      </c>
      <c r="B1173" s="23">
        <v>765</v>
      </c>
      <c r="C1173" s="23" t="s">
        <v>510</v>
      </c>
      <c r="D1173" s="23" t="s">
        <v>515</v>
      </c>
      <c r="E1173" s="24">
        <v>82231.23</v>
      </c>
    </row>
    <row r="1174" spans="1:5" x14ac:dyDescent="0.25">
      <c r="A1174" s="22">
        <v>44462</v>
      </c>
      <c r="B1174" s="23">
        <v>748</v>
      </c>
      <c r="C1174" s="23" t="s">
        <v>510</v>
      </c>
      <c r="D1174" s="23" t="s">
        <v>516</v>
      </c>
      <c r="E1174" s="24">
        <v>14592.01</v>
      </c>
    </row>
    <row r="1175" spans="1:5" x14ac:dyDescent="0.25">
      <c r="A1175" s="22">
        <v>44488</v>
      </c>
      <c r="B1175" s="23">
        <v>785</v>
      </c>
      <c r="C1175" s="23" t="s">
        <v>510</v>
      </c>
      <c r="D1175" s="23" t="s">
        <v>518</v>
      </c>
      <c r="E1175" s="24">
        <v>11890.98</v>
      </c>
    </row>
    <row r="1176" spans="1:5" x14ac:dyDescent="0.25">
      <c r="A1176" s="22">
        <v>44488</v>
      </c>
      <c r="B1176" s="23">
        <v>786</v>
      </c>
      <c r="C1176" s="23" t="s">
        <v>510</v>
      </c>
      <c r="D1176" s="23" t="s">
        <v>517</v>
      </c>
      <c r="E1176" s="24">
        <v>130626.63</v>
      </c>
    </row>
    <row r="1177" spans="1:5" x14ac:dyDescent="0.25">
      <c r="A1177" s="22">
        <v>44491</v>
      </c>
      <c r="B1177" s="23">
        <v>791</v>
      </c>
      <c r="C1177" s="23" t="s">
        <v>510</v>
      </c>
      <c r="D1177" s="23" t="s">
        <v>519</v>
      </c>
      <c r="E1177" s="24">
        <v>17119.439999999999</v>
      </c>
    </row>
    <row r="1178" spans="1:5" x14ac:dyDescent="0.25">
      <c r="A1178" s="22">
        <v>44497</v>
      </c>
      <c r="B1178" s="23">
        <v>790</v>
      </c>
      <c r="C1178" s="23" t="s">
        <v>510</v>
      </c>
      <c r="D1178" s="23" t="s">
        <v>520</v>
      </c>
      <c r="E1178" s="24">
        <v>68477.759999999995</v>
      </c>
    </row>
    <row r="1179" spans="1:5" x14ac:dyDescent="0.25">
      <c r="A1179" s="22">
        <v>44511</v>
      </c>
      <c r="B1179" s="23">
        <v>799</v>
      </c>
      <c r="C1179" s="23" t="s">
        <v>510</v>
      </c>
      <c r="D1179" s="23" t="s">
        <v>521</v>
      </c>
      <c r="E1179" s="24">
        <v>37073.78</v>
      </c>
    </row>
    <row r="1180" spans="1:5" x14ac:dyDescent="0.25">
      <c r="A1180" s="22">
        <v>44697</v>
      </c>
      <c r="B1180" s="23">
        <v>904</v>
      </c>
      <c r="C1180" s="23" t="s">
        <v>510</v>
      </c>
      <c r="D1180" s="23" t="s">
        <v>521</v>
      </c>
      <c r="E1180" s="24">
        <v>161711.09</v>
      </c>
    </row>
    <row r="1181" spans="1:5" x14ac:dyDescent="0.25">
      <c r="A1181" s="22">
        <v>44722</v>
      </c>
      <c r="B1181" s="23">
        <v>917</v>
      </c>
      <c r="C1181" s="23" t="s">
        <v>510</v>
      </c>
      <c r="D1181" s="23" t="s">
        <v>521</v>
      </c>
      <c r="E1181" s="24">
        <v>13506.34</v>
      </c>
    </row>
    <row r="1182" spans="1:5" x14ac:dyDescent="0.25">
      <c r="A1182" s="22">
        <v>44768</v>
      </c>
      <c r="B1182" s="23">
        <v>938</v>
      </c>
      <c r="C1182" s="23" t="s">
        <v>510</v>
      </c>
      <c r="D1182" s="23" t="s">
        <v>521</v>
      </c>
      <c r="E1182" s="24">
        <v>34387.06</v>
      </c>
    </row>
    <row r="1183" spans="1:5" x14ac:dyDescent="0.25">
      <c r="A1183" s="22">
        <v>44811</v>
      </c>
      <c r="B1183" s="23">
        <v>957</v>
      </c>
      <c r="C1183" s="23" t="s">
        <v>510</v>
      </c>
      <c r="D1183" s="23" t="s">
        <v>521</v>
      </c>
      <c r="E1183" s="24">
        <v>132907.32</v>
      </c>
    </row>
    <row r="1184" spans="1:5" x14ac:dyDescent="0.25">
      <c r="A1184" s="22">
        <v>43774</v>
      </c>
      <c r="B1184" s="23">
        <v>71246</v>
      </c>
      <c r="C1184" s="23" t="s">
        <v>481</v>
      </c>
      <c r="D1184" s="23" t="s">
        <v>482</v>
      </c>
      <c r="E1184" s="24">
        <v>11600</v>
      </c>
    </row>
    <row r="1185" spans="1:5" x14ac:dyDescent="0.25">
      <c r="A1185" s="22">
        <v>43777</v>
      </c>
      <c r="B1185" s="23">
        <v>71248</v>
      </c>
      <c r="C1185" s="23" t="s">
        <v>481</v>
      </c>
      <c r="D1185" s="23" t="s">
        <v>483</v>
      </c>
      <c r="E1185" s="24">
        <v>17419.990000000002</v>
      </c>
    </row>
    <row r="1186" spans="1:5" x14ac:dyDescent="0.25">
      <c r="A1186" s="22">
        <v>43780</v>
      </c>
      <c r="B1186" s="23">
        <v>71280</v>
      </c>
      <c r="C1186" s="23" t="s">
        <v>481</v>
      </c>
      <c r="D1186" s="23" t="s">
        <v>484</v>
      </c>
      <c r="E1186" s="24">
        <v>43200</v>
      </c>
    </row>
    <row r="1187" spans="1:5" x14ac:dyDescent="0.25">
      <c r="A1187" s="22">
        <v>43850</v>
      </c>
      <c r="B1187" s="23">
        <v>71666</v>
      </c>
      <c r="C1187" s="23" t="s">
        <v>481</v>
      </c>
      <c r="D1187" s="23" t="s">
        <v>485</v>
      </c>
      <c r="E1187" s="24">
        <v>21850</v>
      </c>
    </row>
    <row r="1188" spans="1:5" x14ac:dyDescent="0.25">
      <c r="A1188" s="22">
        <v>43879</v>
      </c>
      <c r="B1188" s="23">
        <v>71896</v>
      </c>
      <c r="C1188" s="23" t="s">
        <v>481</v>
      </c>
      <c r="D1188" s="23" t="s">
        <v>483</v>
      </c>
      <c r="E1188" s="24">
        <v>41799.99</v>
      </c>
    </row>
    <row r="1189" spans="1:5" x14ac:dyDescent="0.25">
      <c r="A1189" s="22">
        <v>43899</v>
      </c>
      <c r="B1189" s="23">
        <v>72050</v>
      </c>
      <c r="C1189" s="23" t="s">
        <v>481</v>
      </c>
      <c r="D1189" s="23" t="s">
        <v>486</v>
      </c>
      <c r="E1189" s="24">
        <v>9600</v>
      </c>
    </row>
    <row r="1190" spans="1:5" x14ac:dyDescent="0.25">
      <c r="A1190" s="22">
        <v>43875</v>
      </c>
      <c r="B1190" s="23">
        <v>842</v>
      </c>
      <c r="C1190" s="23" t="s">
        <v>496</v>
      </c>
      <c r="D1190" s="23" t="s">
        <v>497</v>
      </c>
      <c r="E1190" s="24">
        <v>52405</v>
      </c>
    </row>
    <row r="1191" spans="1:5" x14ac:dyDescent="0.25">
      <c r="A1191" s="22">
        <v>44067</v>
      </c>
      <c r="B1191" s="23">
        <v>1084</v>
      </c>
      <c r="C1191" s="23" t="s">
        <v>496</v>
      </c>
      <c r="D1191" s="23" t="s">
        <v>498</v>
      </c>
      <c r="E1191" s="24">
        <v>100000</v>
      </c>
    </row>
    <row r="1192" spans="1:5" x14ac:dyDescent="0.25">
      <c r="A1192" s="22">
        <v>44166</v>
      </c>
      <c r="B1192" s="23">
        <v>1244</v>
      </c>
      <c r="C1192" s="23" t="s">
        <v>496</v>
      </c>
      <c r="D1192" s="23" t="s">
        <v>499</v>
      </c>
      <c r="E1192" s="24">
        <v>100800</v>
      </c>
    </row>
    <row r="1193" spans="1:5" x14ac:dyDescent="0.25">
      <c r="A1193" s="22">
        <v>44246</v>
      </c>
      <c r="B1193" s="23">
        <v>1364</v>
      </c>
      <c r="C1193" s="23" t="s">
        <v>496</v>
      </c>
      <c r="D1193" s="23" t="s">
        <v>96</v>
      </c>
      <c r="E1193" s="24">
        <v>46961.64</v>
      </c>
    </row>
    <row r="1194" spans="1:5" x14ac:dyDescent="0.25">
      <c r="A1194" s="22">
        <v>44256</v>
      </c>
      <c r="B1194" s="23">
        <v>1378</v>
      </c>
      <c r="C1194" s="23" t="s">
        <v>496</v>
      </c>
      <c r="D1194" s="23" t="s">
        <v>458</v>
      </c>
      <c r="E1194" s="24">
        <v>75756</v>
      </c>
    </row>
    <row r="1195" spans="1:5" x14ac:dyDescent="0.25">
      <c r="A1195" s="22">
        <v>44462</v>
      </c>
      <c r="B1195" s="23">
        <v>1596</v>
      </c>
      <c r="C1195" s="23" t="s">
        <v>496</v>
      </c>
      <c r="D1195" s="23" t="s">
        <v>96</v>
      </c>
      <c r="E1195" s="24">
        <v>12000</v>
      </c>
    </row>
    <row r="1196" spans="1:5" x14ac:dyDescent="0.25">
      <c r="A1196" s="22">
        <v>44484</v>
      </c>
      <c r="B1196" s="23">
        <v>1664</v>
      </c>
      <c r="C1196" s="23" t="s">
        <v>496</v>
      </c>
      <c r="D1196" s="23" t="s">
        <v>96</v>
      </c>
      <c r="E1196" s="24">
        <v>46000</v>
      </c>
    </row>
    <row r="1197" spans="1:5" x14ac:dyDescent="0.25">
      <c r="A1197" s="22">
        <v>44488</v>
      </c>
      <c r="B1197" s="23">
        <v>1678</v>
      </c>
      <c r="C1197" s="23" t="s">
        <v>496</v>
      </c>
      <c r="D1197" s="23" t="s">
        <v>501</v>
      </c>
      <c r="E1197" s="24">
        <v>95800</v>
      </c>
    </row>
    <row r="1198" spans="1:5" x14ac:dyDescent="0.25">
      <c r="A1198" s="22">
        <v>44491</v>
      </c>
      <c r="B1198" s="23">
        <v>1686</v>
      </c>
      <c r="C1198" s="23" t="s">
        <v>496</v>
      </c>
      <c r="D1198" s="23" t="s">
        <v>502</v>
      </c>
      <c r="E1198" s="24">
        <v>19500</v>
      </c>
    </row>
    <row r="1199" spans="1:5" x14ac:dyDescent="0.25">
      <c r="A1199" s="22">
        <v>44566</v>
      </c>
      <c r="B1199" s="23">
        <v>1804</v>
      </c>
      <c r="C1199" s="23" t="s">
        <v>496</v>
      </c>
      <c r="D1199" s="23" t="s">
        <v>503</v>
      </c>
      <c r="E1199" s="24">
        <v>78000</v>
      </c>
    </row>
    <row r="1200" spans="1:5" x14ac:dyDescent="0.25">
      <c r="A1200" s="22">
        <v>44566</v>
      </c>
      <c r="B1200" s="23">
        <v>1806</v>
      </c>
      <c r="C1200" s="23" t="s">
        <v>496</v>
      </c>
      <c r="D1200" s="23" t="s">
        <v>504</v>
      </c>
      <c r="E1200" s="24">
        <v>78000</v>
      </c>
    </row>
    <row r="1201" spans="1:5" x14ac:dyDescent="0.25">
      <c r="A1201" s="22">
        <v>44742</v>
      </c>
      <c r="B1201" s="23">
        <v>2140</v>
      </c>
      <c r="C1201" s="23" t="s">
        <v>496</v>
      </c>
      <c r="D1201" s="23" t="s">
        <v>505</v>
      </c>
      <c r="E1201" s="24">
        <v>53100</v>
      </c>
    </row>
    <row r="1202" spans="1:5" x14ac:dyDescent="0.25">
      <c r="A1202" s="22">
        <v>44753</v>
      </c>
      <c r="B1202" s="23">
        <v>2158</v>
      </c>
      <c r="C1202" s="23" t="s">
        <v>496</v>
      </c>
      <c r="D1202" s="23" t="s">
        <v>505</v>
      </c>
      <c r="E1202" s="24">
        <v>44460</v>
      </c>
    </row>
    <row r="1203" spans="1:5" x14ac:dyDescent="0.25">
      <c r="A1203" s="22">
        <v>44834</v>
      </c>
      <c r="B1203" s="23">
        <v>2374</v>
      </c>
      <c r="C1203" s="23" t="s">
        <v>496</v>
      </c>
      <c r="D1203" s="23" t="s">
        <v>505</v>
      </c>
      <c r="E1203" s="24">
        <v>58000</v>
      </c>
    </row>
    <row r="1204" spans="1:5" x14ac:dyDescent="0.25">
      <c r="A1204" s="22">
        <v>44834</v>
      </c>
      <c r="B1204" s="23">
        <v>2404</v>
      </c>
      <c r="C1204" s="23" t="s">
        <v>496</v>
      </c>
      <c r="D1204" s="23" t="s">
        <v>830</v>
      </c>
      <c r="E1204" s="24">
        <v>120000</v>
      </c>
    </row>
    <row r="1205" spans="1:5" x14ac:dyDescent="0.25">
      <c r="A1205" s="22">
        <v>44834</v>
      </c>
      <c r="B1205" s="23">
        <v>2346</v>
      </c>
      <c r="C1205" s="23" t="s">
        <v>496</v>
      </c>
      <c r="D1205" s="23" t="s">
        <v>831</v>
      </c>
      <c r="E1205" s="24">
        <v>68000</v>
      </c>
    </row>
    <row r="1206" spans="1:5" x14ac:dyDescent="0.25">
      <c r="A1206" s="22">
        <v>44543</v>
      </c>
      <c r="B1206" s="23">
        <v>15</v>
      </c>
      <c r="C1206" s="23" t="s">
        <v>526</v>
      </c>
      <c r="D1206" s="23" t="s">
        <v>527</v>
      </c>
      <c r="E1206" s="24">
        <v>80000</v>
      </c>
    </row>
    <row r="1207" spans="1:5" x14ac:dyDescent="0.25">
      <c r="A1207" s="22">
        <v>44553</v>
      </c>
      <c r="B1207" s="23">
        <v>23</v>
      </c>
      <c r="C1207" s="23" t="s">
        <v>526</v>
      </c>
      <c r="D1207" s="23" t="s">
        <v>24</v>
      </c>
      <c r="E1207" s="24">
        <v>118800</v>
      </c>
    </row>
    <row r="1208" spans="1:5" x14ac:dyDescent="0.25">
      <c r="A1208" s="22">
        <v>44566</v>
      </c>
      <c r="B1208" s="23">
        <v>24</v>
      </c>
      <c r="C1208" s="23" t="s">
        <v>526</v>
      </c>
      <c r="D1208" s="23" t="s">
        <v>24</v>
      </c>
      <c r="E1208" s="24">
        <v>46200</v>
      </c>
    </row>
    <row r="1209" spans="1:5" x14ac:dyDescent="0.25">
      <c r="A1209" s="22">
        <v>44722</v>
      </c>
      <c r="B1209" s="23">
        <v>22</v>
      </c>
      <c r="C1209" s="23" t="s">
        <v>526</v>
      </c>
      <c r="D1209" s="23" t="s">
        <v>528</v>
      </c>
      <c r="E1209" s="24">
        <v>118800</v>
      </c>
    </row>
    <row r="1210" spans="1:5" x14ac:dyDescent="0.25">
      <c r="A1210" s="22">
        <v>44781</v>
      </c>
      <c r="B1210" s="23">
        <v>28</v>
      </c>
      <c r="C1210" s="23" t="s">
        <v>526</v>
      </c>
      <c r="D1210" s="23" t="s">
        <v>528</v>
      </c>
      <c r="E1210" s="24">
        <v>118800</v>
      </c>
    </row>
    <row r="1211" spans="1:5" x14ac:dyDescent="0.25">
      <c r="A1211" s="22">
        <v>44543</v>
      </c>
      <c r="B1211" s="23">
        <v>2182</v>
      </c>
      <c r="C1211" s="23" t="s">
        <v>550</v>
      </c>
      <c r="D1211" s="23" t="s">
        <v>551</v>
      </c>
      <c r="E1211" s="24">
        <v>3882.4</v>
      </c>
    </row>
    <row r="1212" spans="1:5" x14ac:dyDescent="0.25">
      <c r="A1212" s="22">
        <v>44664</v>
      </c>
      <c r="B1212" s="23">
        <v>2369</v>
      </c>
      <c r="C1212" s="23" t="s">
        <v>550</v>
      </c>
      <c r="D1212" s="23" t="s">
        <v>170</v>
      </c>
      <c r="E1212" s="24">
        <v>149270</v>
      </c>
    </row>
    <row r="1213" spans="1:5" x14ac:dyDescent="0.25">
      <c r="A1213" s="22">
        <v>44707</v>
      </c>
      <c r="B1213" s="23">
        <v>2420</v>
      </c>
      <c r="C1213" s="23" t="s">
        <v>550</v>
      </c>
      <c r="D1213" s="23" t="s">
        <v>25</v>
      </c>
      <c r="E1213" s="24">
        <v>132535</v>
      </c>
    </row>
    <row r="1214" spans="1:5" x14ac:dyDescent="0.25">
      <c r="A1214" s="22">
        <v>44720</v>
      </c>
      <c r="B1214" s="23">
        <v>2442</v>
      </c>
      <c r="C1214" s="23" t="s">
        <v>550</v>
      </c>
      <c r="D1214" s="23" t="s">
        <v>25</v>
      </c>
      <c r="E1214" s="24">
        <v>68600</v>
      </c>
    </row>
    <row r="1215" spans="1:5" x14ac:dyDescent="0.25">
      <c r="A1215" s="22">
        <v>44720</v>
      </c>
      <c r="B1215" s="23">
        <v>2445</v>
      </c>
      <c r="C1215" s="23" t="s">
        <v>550</v>
      </c>
      <c r="D1215" s="23" t="s">
        <v>25</v>
      </c>
      <c r="E1215" s="24">
        <v>81000</v>
      </c>
    </row>
    <row r="1216" spans="1:5" x14ac:dyDescent="0.25">
      <c r="A1216" s="22">
        <v>44720</v>
      </c>
      <c r="B1216" s="23">
        <v>2448</v>
      </c>
      <c r="C1216" s="23" t="s">
        <v>550</v>
      </c>
      <c r="D1216" s="23" t="s">
        <v>25</v>
      </c>
      <c r="E1216" s="24">
        <v>58000</v>
      </c>
    </row>
    <row r="1217" spans="1:5" x14ac:dyDescent="0.25">
      <c r="A1217" s="22">
        <v>44720</v>
      </c>
      <c r="B1217" s="23">
        <v>2453</v>
      </c>
      <c r="C1217" s="23" t="s">
        <v>550</v>
      </c>
      <c r="D1217" s="23" t="s">
        <v>25</v>
      </c>
      <c r="E1217" s="24">
        <v>117178</v>
      </c>
    </row>
    <row r="1218" spans="1:5" x14ac:dyDescent="0.25">
      <c r="A1218" s="22">
        <v>44725</v>
      </c>
      <c r="B1218" s="23">
        <v>1741</v>
      </c>
      <c r="C1218" s="23" t="s">
        <v>550</v>
      </c>
      <c r="D1218" s="23" t="s">
        <v>551</v>
      </c>
      <c r="E1218" s="24">
        <v>35000</v>
      </c>
    </row>
    <row r="1219" spans="1:5" x14ac:dyDescent="0.25">
      <c r="A1219" s="22">
        <v>44727</v>
      </c>
      <c r="B1219" s="23">
        <v>2454</v>
      </c>
      <c r="C1219" s="23" t="s">
        <v>550</v>
      </c>
      <c r="D1219" s="23" t="s">
        <v>236</v>
      </c>
      <c r="E1219" s="24">
        <v>74250</v>
      </c>
    </row>
    <row r="1220" spans="1:5" x14ac:dyDescent="0.25">
      <c r="A1220" s="22">
        <v>44727</v>
      </c>
      <c r="B1220" s="23">
        <v>2464</v>
      </c>
      <c r="C1220" s="23" t="s">
        <v>550</v>
      </c>
      <c r="D1220" s="23" t="s">
        <v>23</v>
      </c>
      <c r="E1220" s="24">
        <v>65162</v>
      </c>
    </row>
    <row r="1221" spans="1:5" x14ac:dyDescent="0.25">
      <c r="A1221" s="22">
        <v>44734</v>
      </c>
      <c r="B1221" s="23">
        <v>2475</v>
      </c>
      <c r="C1221" s="23" t="s">
        <v>550</v>
      </c>
      <c r="D1221" s="23" t="s">
        <v>236</v>
      </c>
      <c r="E1221" s="24">
        <v>12000</v>
      </c>
    </row>
    <row r="1222" spans="1:5" x14ac:dyDescent="0.25">
      <c r="A1222" s="22">
        <v>44734</v>
      </c>
      <c r="B1222" s="23">
        <v>2480</v>
      </c>
      <c r="C1222" s="23" t="s">
        <v>550</v>
      </c>
      <c r="D1222" s="23" t="s">
        <v>236</v>
      </c>
      <c r="E1222" s="24">
        <v>79000</v>
      </c>
    </row>
    <row r="1223" spans="1:5" x14ac:dyDescent="0.25">
      <c r="A1223" s="22">
        <v>44742</v>
      </c>
      <c r="B1223" s="23">
        <v>2492</v>
      </c>
      <c r="C1223" s="23" t="s">
        <v>550</v>
      </c>
      <c r="D1223" s="23" t="s">
        <v>236</v>
      </c>
      <c r="E1223" s="24">
        <v>155760</v>
      </c>
    </row>
    <row r="1224" spans="1:5" x14ac:dyDescent="0.25">
      <c r="A1224" s="22">
        <v>44771</v>
      </c>
      <c r="B1224" s="23">
        <v>2528</v>
      </c>
      <c r="C1224" s="23" t="s">
        <v>550</v>
      </c>
      <c r="D1224" s="23" t="s">
        <v>552</v>
      </c>
      <c r="E1224" s="24">
        <v>123900</v>
      </c>
    </row>
    <row r="1225" spans="1:5" x14ac:dyDescent="0.25">
      <c r="A1225" s="22">
        <v>44834</v>
      </c>
      <c r="B1225" s="23">
        <v>2586</v>
      </c>
      <c r="C1225" s="23" t="s">
        <v>550</v>
      </c>
      <c r="D1225" s="23" t="s">
        <v>552</v>
      </c>
      <c r="E1225" s="24">
        <v>21060</v>
      </c>
    </row>
    <row r="1226" spans="1:5" x14ac:dyDescent="0.25">
      <c r="A1226" s="22">
        <v>44425</v>
      </c>
      <c r="B1226" s="23">
        <v>318</v>
      </c>
      <c r="C1226" s="23" t="s">
        <v>553</v>
      </c>
      <c r="D1226" s="23" t="s">
        <v>554</v>
      </c>
      <c r="E1226" s="24">
        <v>64170</v>
      </c>
    </row>
    <row r="1227" spans="1:5" x14ac:dyDescent="0.25">
      <c r="A1227" s="22">
        <v>44448</v>
      </c>
      <c r="B1227" s="23">
        <v>321</v>
      </c>
      <c r="C1227" s="23" t="s">
        <v>553</v>
      </c>
      <c r="D1227" s="23" t="s">
        <v>555</v>
      </c>
      <c r="E1227" s="24">
        <v>94700</v>
      </c>
    </row>
    <row r="1228" spans="1:5" x14ac:dyDescent="0.25">
      <c r="A1228" s="22">
        <v>44488</v>
      </c>
      <c r="B1228" s="23">
        <v>336</v>
      </c>
      <c r="C1228" s="23" t="s">
        <v>553</v>
      </c>
      <c r="D1228" s="23" t="s">
        <v>556</v>
      </c>
      <c r="E1228" s="24">
        <v>99860</v>
      </c>
    </row>
    <row r="1229" spans="1:5" x14ac:dyDescent="0.25">
      <c r="A1229" s="22">
        <v>44488</v>
      </c>
      <c r="B1229" s="23">
        <v>337</v>
      </c>
      <c r="C1229" s="23" t="s">
        <v>553</v>
      </c>
      <c r="D1229" s="23" t="s">
        <v>556</v>
      </c>
      <c r="E1229" s="24">
        <v>62870</v>
      </c>
    </row>
    <row r="1230" spans="1:5" x14ac:dyDescent="0.25">
      <c r="A1230" s="22">
        <v>44511</v>
      </c>
      <c r="B1230" s="23">
        <v>344</v>
      </c>
      <c r="C1230" s="23" t="s">
        <v>553</v>
      </c>
      <c r="D1230" s="23" t="s">
        <v>557</v>
      </c>
      <c r="E1230" s="24">
        <v>62870</v>
      </c>
    </row>
    <row r="1231" spans="1:5" x14ac:dyDescent="0.25">
      <c r="A1231" s="22">
        <v>44511</v>
      </c>
      <c r="B1231" s="23">
        <v>345</v>
      </c>
      <c r="C1231" s="23" t="s">
        <v>553</v>
      </c>
      <c r="D1231" s="23" t="s">
        <v>558</v>
      </c>
      <c r="E1231" s="24">
        <v>99860</v>
      </c>
    </row>
    <row r="1232" spans="1:5" x14ac:dyDescent="0.25">
      <c r="A1232" s="22">
        <v>44512</v>
      </c>
      <c r="B1232" s="23">
        <v>343</v>
      </c>
      <c r="C1232" s="23" t="s">
        <v>553</v>
      </c>
      <c r="D1232" s="23" t="s">
        <v>558</v>
      </c>
      <c r="E1232" s="24">
        <v>99860</v>
      </c>
    </row>
    <row r="1233" spans="1:5" x14ac:dyDescent="0.25">
      <c r="A1233" s="22">
        <v>44543</v>
      </c>
      <c r="B1233" s="23">
        <v>356</v>
      </c>
      <c r="C1233" s="23" t="s">
        <v>553</v>
      </c>
      <c r="D1233" s="23" t="s">
        <v>555</v>
      </c>
      <c r="E1233" s="24">
        <v>65700</v>
      </c>
    </row>
    <row r="1234" spans="1:5" x14ac:dyDescent="0.25">
      <c r="A1234" s="22">
        <v>44550</v>
      </c>
      <c r="B1234" s="23">
        <v>357</v>
      </c>
      <c r="C1234" s="23" t="s">
        <v>553</v>
      </c>
      <c r="D1234" s="23" t="s">
        <v>559</v>
      </c>
      <c r="E1234" s="24">
        <v>103720</v>
      </c>
    </row>
    <row r="1235" spans="1:5" x14ac:dyDescent="0.25">
      <c r="A1235" s="22">
        <v>44566</v>
      </c>
      <c r="B1235" s="23">
        <v>363</v>
      </c>
      <c r="C1235" s="23" t="s">
        <v>553</v>
      </c>
      <c r="D1235" s="23" t="s">
        <v>555</v>
      </c>
      <c r="E1235" s="24">
        <v>75800</v>
      </c>
    </row>
    <row r="1236" spans="1:5" x14ac:dyDescent="0.25">
      <c r="A1236" s="22">
        <v>44573</v>
      </c>
      <c r="B1236" s="23">
        <v>361</v>
      </c>
      <c r="C1236" s="23" t="s">
        <v>553</v>
      </c>
      <c r="D1236" s="23" t="s">
        <v>557</v>
      </c>
      <c r="E1236" s="24">
        <v>66420</v>
      </c>
    </row>
    <row r="1237" spans="1:5" x14ac:dyDescent="0.25">
      <c r="A1237" s="22">
        <v>44573</v>
      </c>
      <c r="B1237" s="23">
        <v>364</v>
      </c>
      <c r="C1237" s="23" t="s">
        <v>553</v>
      </c>
      <c r="D1237" s="23" t="s">
        <v>560</v>
      </c>
      <c r="E1237" s="24">
        <v>75800</v>
      </c>
    </row>
    <row r="1238" spans="1:5" x14ac:dyDescent="0.25">
      <c r="A1238" s="22">
        <v>44635</v>
      </c>
      <c r="B1238" s="23">
        <v>244</v>
      </c>
      <c r="C1238" s="23" t="s">
        <v>553</v>
      </c>
      <c r="D1238" s="23" t="s">
        <v>561</v>
      </c>
      <c r="E1238" s="24">
        <v>111716.5</v>
      </c>
    </row>
    <row r="1239" spans="1:5" x14ac:dyDescent="0.25">
      <c r="A1239" s="22">
        <v>44742</v>
      </c>
      <c r="B1239" s="23">
        <v>386</v>
      </c>
      <c r="C1239" s="23" t="s">
        <v>553</v>
      </c>
      <c r="D1239" s="23" t="s">
        <v>561</v>
      </c>
      <c r="E1239" s="24">
        <v>73390</v>
      </c>
    </row>
    <row r="1240" spans="1:5" x14ac:dyDescent="0.25">
      <c r="A1240" s="22">
        <v>44753</v>
      </c>
      <c r="B1240" s="23">
        <v>399</v>
      </c>
      <c r="C1240" s="23" t="s">
        <v>553</v>
      </c>
      <c r="D1240" s="23" t="s">
        <v>561</v>
      </c>
      <c r="E1240" s="24">
        <v>294486</v>
      </c>
    </row>
    <row r="1241" spans="1:5" x14ac:dyDescent="0.25">
      <c r="A1241" s="22">
        <v>44781</v>
      </c>
      <c r="B1241" s="23">
        <v>404</v>
      </c>
      <c r="C1241" s="23" t="s">
        <v>553</v>
      </c>
      <c r="D1241" s="23" t="s">
        <v>561</v>
      </c>
      <c r="E1241" s="24">
        <v>354610</v>
      </c>
    </row>
    <row r="1242" spans="1:5" x14ac:dyDescent="0.25">
      <c r="A1242" s="22">
        <v>44791</v>
      </c>
      <c r="B1242" s="23">
        <v>409</v>
      </c>
      <c r="C1242" s="23" t="s">
        <v>553</v>
      </c>
      <c r="D1242" s="23" t="s">
        <v>561</v>
      </c>
      <c r="E1242" s="24">
        <v>152760</v>
      </c>
    </row>
    <row r="1243" spans="1:5" x14ac:dyDescent="0.25">
      <c r="A1243" s="22">
        <v>44820</v>
      </c>
      <c r="B1243" s="23">
        <v>4005</v>
      </c>
      <c r="C1243" s="23" t="s">
        <v>553</v>
      </c>
      <c r="D1243" s="23" t="s">
        <v>561</v>
      </c>
      <c r="E1243" s="24">
        <v>152760</v>
      </c>
    </row>
    <row r="1244" spans="1:5" x14ac:dyDescent="0.25">
      <c r="A1244" s="22">
        <v>43248</v>
      </c>
      <c r="B1244" s="23">
        <v>19818</v>
      </c>
      <c r="C1244" s="23" t="s">
        <v>639</v>
      </c>
      <c r="D1244" s="23" t="s">
        <v>640</v>
      </c>
      <c r="E1244" s="24">
        <v>6970</v>
      </c>
    </row>
    <row r="1245" spans="1:5" x14ac:dyDescent="0.25">
      <c r="A1245" s="22">
        <v>43276</v>
      </c>
      <c r="B1245" s="23">
        <v>19901</v>
      </c>
      <c r="C1245" s="23" t="s">
        <v>639</v>
      </c>
      <c r="D1245" s="23" t="s">
        <v>388</v>
      </c>
      <c r="E1245" s="24">
        <v>26700</v>
      </c>
    </row>
    <row r="1246" spans="1:5" x14ac:dyDescent="0.25">
      <c r="A1246" s="22">
        <v>43278</v>
      </c>
      <c r="B1246" s="23">
        <v>19916</v>
      </c>
      <c r="C1246" s="23" t="s">
        <v>639</v>
      </c>
      <c r="D1246" s="23" t="s">
        <v>388</v>
      </c>
      <c r="E1246" s="24">
        <v>25858</v>
      </c>
    </row>
    <row r="1247" spans="1:5" x14ac:dyDescent="0.25">
      <c r="A1247" s="22">
        <v>43286</v>
      </c>
      <c r="B1247" s="23">
        <v>19940</v>
      </c>
      <c r="C1247" s="23" t="s">
        <v>639</v>
      </c>
      <c r="D1247" s="23" t="s">
        <v>388</v>
      </c>
      <c r="E1247" s="24">
        <v>13700</v>
      </c>
    </row>
    <row r="1248" spans="1:5" x14ac:dyDescent="0.25">
      <c r="A1248" s="22">
        <v>43315</v>
      </c>
      <c r="B1248" s="23">
        <v>20025</v>
      </c>
      <c r="C1248" s="23" t="s">
        <v>639</v>
      </c>
      <c r="D1248" s="23" t="s">
        <v>641</v>
      </c>
      <c r="E1248" s="24">
        <v>13100</v>
      </c>
    </row>
    <row r="1249" spans="1:5" x14ac:dyDescent="0.25">
      <c r="A1249" s="22">
        <v>43318</v>
      </c>
      <c r="B1249" s="23">
        <v>20028</v>
      </c>
      <c r="C1249" s="23" t="s">
        <v>639</v>
      </c>
      <c r="D1249" s="23" t="s">
        <v>388</v>
      </c>
      <c r="E1249" s="24">
        <v>2600</v>
      </c>
    </row>
    <row r="1250" spans="1:5" x14ac:dyDescent="0.25">
      <c r="A1250" s="22">
        <v>43318</v>
      </c>
      <c r="B1250" s="23">
        <v>20037</v>
      </c>
      <c r="C1250" s="23" t="s">
        <v>639</v>
      </c>
      <c r="D1250" s="23" t="s">
        <v>642</v>
      </c>
      <c r="E1250" s="24">
        <v>2400</v>
      </c>
    </row>
    <row r="1251" spans="1:5" x14ac:dyDescent="0.25">
      <c r="A1251" s="22">
        <v>43333</v>
      </c>
      <c r="B1251" s="23">
        <v>20068</v>
      </c>
      <c r="C1251" s="23" t="s">
        <v>639</v>
      </c>
      <c r="D1251" s="23" t="s">
        <v>388</v>
      </c>
      <c r="E1251" s="24">
        <v>3900</v>
      </c>
    </row>
    <row r="1252" spans="1:5" x14ac:dyDescent="0.25">
      <c r="A1252" s="22">
        <v>43369</v>
      </c>
      <c r="B1252" s="23">
        <v>20163</v>
      </c>
      <c r="C1252" s="23" t="s">
        <v>639</v>
      </c>
      <c r="D1252" s="23" t="s">
        <v>388</v>
      </c>
      <c r="E1252" s="24">
        <v>6500</v>
      </c>
    </row>
    <row r="1253" spans="1:5" x14ac:dyDescent="0.25">
      <c r="A1253" s="22">
        <v>43460</v>
      </c>
      <c r="B1253" s="23">
        <v>20391</v>
      </c>
      <c r="C1253" s="23" t="s">
        <v>639</v>
      </c>
      <c r="D1253" s="23" t="s">
        <v>643</v>
      </c>
      <c r="E1253" s="24">
        <v>13000</v>
      </c>
    </row>
    <row r="1254" spans="1:5" x14ac:dyDescent="0.25">
      <c r="A1254" s="22">
        <v>43244</v>
      </c>
      <c r="B1254" s="23">
        <v>6</v>
      </c>
      <c r="C1254" s="23" t="s">
        <v>547</v>
      </c>
      <c r="D1254" s="23" t="s">
        <v>538</v>
      </c>
      <c r="E1254" s="24">
        <v>39600</v>
      </c>
    </row>
    <row r="1255" spans="1:5" x14ac:dyDescent="0.25">
      <c r="A1255" s="22">
        <v>43252</v>
      </c>
      <c r="B1255" s="23">
        <v>7</v>
      </c>
      <c r="C1255" s="23" t="s">
        <v>547</v>
      </c>
      <c r="D1255" s="23" t="s">
        <v>538</v>
      </c>
      <c r="E1255" s="24">
        <v>39600</v>
      </c>
    </row>
    <row r="1256" spans="1:5" x14ac:dyDescent="0.25">
      <c r="A1256" s="22">
        <v>43262</v>
      </c>
      <c r="B1256" s="23">
        <v>8</v>
      </c>
      <c r="C1256" s="23" t="s">
        <v>547</v>
      </c>
      <c r="D1256" s="23" t="s">
        <v>538</v>
      </c>
      <c r="E1256" s="24">
        <v>29700</v>
      </c>
    </row>
    <row r="1257" spans="1:5" x14ac:dyDescent="0.25">
      <c r="A1257" s="22">
        <v>43286</v>
      </c>
      <c r="B1257" s="23">
        <v>10</v>
      </c>
      <c r="C1257" s="23" t="s">
        <v>547</v>
      </c>
      <c r="D1257" s="23" t="s">
        <v>548</v>
      </c>
      <c r="E1257" s="24">
        <v>39855.15</v>
      </c>
    </row>
    <row r="1258" spans="1:5" x14ac:dyDescent="0.25">
      <c r="A1258" s="22">
        <v>43308</v>
      </c>
      <c r="B1258" s="23">
        <v>11</v>
      </c>
      <c r="C1258" s="23" t="s">
        <v>547</v>
      </c>
      <c r="D1258" s="23" t="s">
        <v>500</v>
      </c>
      <c r="E1258" s="24">
        <v>3540</v>
      </c>
    </row>
    <row r="1259" spans="1:5" x14ac:dyDescent="0.25">
      <c r="A1259" s="22">
        <v>43311</v>
      </c>
      <c r="B1259" s="23">
        <v>12</v>
      </c>
      <c r="C1259" s="23" t="s">
        <v>547</v>
      </c>
      <c r="D1259" s="23" t="s">
        <v>281</v>
      </c>
      <c r="E1259" s="24">
        <v>3000</v>
      </c>
    </row>
    <row r="1260" spans="1:5" x14ac:dyDescent="0.25">
      <c r="A1260" s="22">
        <v>43318</v>
      </c>
      <c r="B1260" s="23">
        <v>13</v>
      </c>
      <c r="C1260" s="23" t="s">
        <v>547</v>
      </c>
      <c r="D1260" s="23" t="s">
        <v>549</v>
      </c>
      <c r="E1260" s="24">
        <v>3000</v>
      </c>
    </row>
    <row r="1261" spans="1:5" x14ac:dyDescent="0.25">
      <c r="A1261" s="22">
        <v>43346</v>
      </c>
      <c r="B1261" s="23">
        <v>14</v>
      </c>
      <c r="C1261" s="23" t="s">
        <v>547</v>
      </c>
      <c r="D1261" s="23" t="s">
        <v>549</v>
      </c>
      <c r="E1261" s="24">
        <v>3000</v>
      </c>
    </row>
    <row r="1262" spans="1:5" x14ac:dyDescent="0.25">
      <c r="A1262" s="22">
        <v>43360</v>
      </c>
      <c r="B1262" s="23">
        <v>16</v>
      </c>
      <c r="C1262" s="23" t="s">
        <v>547</v>
      </c>
      <c r="D1262" s="23" t="s">
        <v>549</v>
      </c>
      <c r="E1262" s="24">
        <v>2700</v>
      </c>
    </row>
    <row r="1263" spans="1:5" x14ac:dyDescent="0.25">
      <c r="A1263" s="22">
        <v>43368</v>
      </c>
      <c r="B1263" s="23">
        <v>18</v>
      </c>
      <c r="C1263" s="23" t="s">
        <v>547</v>
      </c>
      <c r="D1263" s="23" t="s">
        <v>499</v>
      </c>
      <c r="E1263" s="24">
        <v>11400</v>
      </c>
    </row>
    <row r="1264" spans="1:5" x14ac:dyDescent="0.25">
      <c r="A1264" s="22">
        <v>43375</v>
      </c>
      <c r="B1264" s="23">
        <v>19</v>
      </c>
      <c r="C1264" s="23" t="s">
        <v>547</v>
      </c>
      <c r="D1264" s="23" t="s">
        <v>549</v>
      </c>
      <c r="E1264" s="24">
        <v>6000</v>
      </c>
    </row>
    <row r="1265" spans="1:5" x14ac:dyDescent="0.25">
      <c r="A1265" s="22">
        <v>44720</v>
      </c>
      <c r="B1265" s="23">
        <v>18</v>
      </c>
      <c r="C1265" s="23" t="s">
        <v>693</v>
      </c>
      <c r="D1265" s="23" t="s">
        <v>694</v>
      </c>
      <c r="E1265" s="24">
        <v>42800</v>
      </c>
    </row>
    <row r="1266" spans="1:5" x14ac:dyDescent="0.25">
      <c r="A1266" s="22">
        <v>44754</v>
      </c>
      <c r="B1266" s="23">
        <v>19</v>
      </c>
      <c r="C1266" s="23" t="s">
        <v>693</v>
      </c>
      <c r="D1266" s="23" t="s">
        <v>694</v>
      </c>
      <c r="E1266" s="24">
        <v>116640</v>
      </c>
    </row>
    <row r="1267" spans="1:5" x14ac:dyDescent="0.25">
      <c r="A1267" s="22">
        <v>44754</v>
      </c>
      <c r="B1267" s="23">
        <v>19</v>
      </c>
      <c r="C1267" s="23" t="s">
        <v>693</v>
      </c>
      <c r="D1267" s="23" t="s">
        <v>694</v>
      </c>
      <c r="E1267" s="24">
        <v>116640</v>
      </c>
    </row>
    <row r="1268" spans="1:5" x14ac:dyDescent="0.25">
      <c r="A1268" s="22">
        <v>44246</v>
      </c>
      <c r="B1268" s="23">
        <v>16802</v>
      </c>
      <c r="C1268" s="23" t="s">
        <v>582</v>
      </c>
      <c r="D1268" s="23" t="s">
        <v>583</v>
      </c>
      <c r="E1268" s="24">
        <v>123000</v>
      </c>
    </row>
    <row r="1269" spans="1:5" x14ac:dyDescent="0.25">
      <c r="A1269" s="22">
        <v>44260</v>
      </c>
      <c r="B1269" s="23">
        <v>16928</v>
      </c>
      <c r="C1269" s="23" t="s">
        <v>582</v>
      </c>
      <c r="D1269" s="23" t="s">
        <v>584</v>
      </c>
      <c r="E1269" s="24">
        <v>100000</v>
      </c>
    </row>
    <row r="1270" spans="1:5" x14ac:dyDescent="0.25">
      <c r="A1270" s="22">
        <v>44265</v>
      </c>
      <c r="B1270" s="23">
        <v>16970</v>
      </c>
      <c r="C1270" s="23" t="s">
        <v>582</v>
      </c>
      <c r="D1270" s="23" t="s">
        <v>585</v>
      </c>
      <c r="E1270" s="24">
        <v>80000</v>
      </c>
    </row>
    <row r="1271" spans="1:5" x14ac:dyDescent="0.25">
      <c r="A1271" s="22">
        <v>44280</v>
      </c>
      <c r="B1271" s="23">
        <v>17151</v>
      </c>
      <c r="C1271" s="23" t="s">
        <v>582</v>
      </c>
      <c r="D1271" s="23" t="s">
        <v>585</v>
      </c>
      <c r="E1271" s="24">
        <v>130000</v>
      </c>
    </row>
    <row r="1272" spans="1:5" x14ac:dyDescent="0.25">
      <c r="A1272" s="22">
        <v>44284</v>
      </c>
      <c r="B1272" s="23">
        <v>17126</v>
      </c>
      <c r="C1272" s="23" t="s">
        <v>582</v>
      </c>
      <c r="D1272" s="23" t="s">
        <v>586</v>
      </c>
      <c r="E1272" s="24">
        <v>110000</v>
      </c>
    </row>
    <row r="1273" spans="1:5" x14ac:dyDescent="0.25">
      <c r="A1273" s="22">
        <v>44286</v>
      </c>
      <c r="B1273" s="23">
        <v>17153</v>
      </c>
      <c r="C1273" s="23" t="s">
        <v>582</v>
      </c>
      <c r="D1273" s="23" t="s">
        <v>583</v>
      </c>
      <c r="E1273" s="24">
        <v>60000</v>
      </c>
    </row>
    <row r="1274" spans="1:5" x14ac:dyDescent="0.25">
      <c r="A1274" s="22">
        <v>44293</v>
      </c>
      <c r="B1274" s="23">
        <v>17204</v>
      </c>
      <c r="C1274" s="23" t="s">
        <v>582</v>
      </c>
      <c r="D1274" s="23" t="s">
        <v>109</v>
      </c>
      <c r="E1274" s="24">
        <v>130000</v>
      </c>
    </row>
    <row r="1275" spans="1:5" x14ac:dyDescent="0.25">
      <c r="A1275" s="22">
        <v>44295</v>
      </c>
      <c r="B1275" s="23">
        <v>17228</v>
      </c>
      <c r="C1275" s="23" t="s">
        <v>582</v>
      </c>
      <c r="D1275" s="23" t="s">
        <v>109</v>
      </c>
      <c r="E1275" s="24">
        <v>128000</v>
      </c>
    </row>
    <row r="1276" spans="1:5" x14ac:dyDescent="0.25">
      <c r="A1276" s="22">
        <v>44299</v>
      </c>
      <c r="B1276" s="23">
        <v>17249</v>
      </c>
      <c r="C1276" s="23" t="s">
        <v>582</v>
      </c>
      <c r="D1276" s="23" t="s">
        <v>585</v>
      </c>
      <c r="E1276" s="24">
        <v>128000</v>
      </c>
    </row>
    <row r="1277" spans="1:5" x14ac:dyDescent="0.25">
      <c r="A1277" s="22">
        <v>44301</v>
      </c>
      <c r="B1277" s="23">
        <v>17286</v>
      </c>
      <c r="C1277" s="23" t="s">
        <v>582</v>
      </c>
      <c r="D1277" s="23" t="s">
        <v>587</v>
      </c>
      <c r="E1277" s="24">
        <v>129000</v>
      </c>
    </row>
    <row r="1278" spans="1:5" x14ac:dyDescent="0.25">
      <c r="A1278" s="22">
        <v>44308</v>
      </c>
      <c r="B1278" s="23">
        <v>17365</v>
      </c>
      <c r="C1278" s="23" t="s">
        <v>582</v>
      </c>
      <c r="D1278" s="23" t="s">
        <v>109</v>
      </c>
      <c r="E1278" s="24">
        <v>120000</v>
      </c>
    </row>
    <row r="1279" spans="1:5" x14ac:dyDescent="0.25">
      <c r="A1279" s="22">
        <v>44313</v>
      </c>
      <c r="B1279" s="23">
        <v>17407</v>
      </c>
      <c r="C1279" s="23" t="s">
        <v>582</v>
      </c>
      <c r="D1279" s="23" t="s">
        <v>109</v>
      </c>
      <c r="E1279" s="24">
        <v>60000</v>
      </c>
    </row>
    <row r="1280" spans="1:5" x14ac:dyDescent="0.25">
      <c r="A1280" s="22">
        <v>44320</v>
      </c>
      <c r="B1280" s="23">
        <v>17469</v>
      </c>
      <c r="C1280" s="23" t="s">
        <v>582</v>
      </c>
      <c r="D1280" s="23" t="s">
        <v>109</v>
      </c>
      <c r="E1280" s="24">
        <v>128000</v>
      </c>
    </row>
    <row r="1281" spans="1:5" x14ac:dyDescent="0.25">
      <c r="A1281" s="22">
        <v>44326</v>
      </c>
      <c r="B1281" s="23">
        <v>17452</v>
      </c>
      <c r="C1281" s="23" t="s">
        <v>582</v>
      </c>
      <c r="D1281" s="23" t="s">
        <v>109</v>
      </c>
      <c r="E1281" s="24">
        <v>90000</v>
      </c>
    </row>
    <row r="1282" spans="1:5" x14ac:dyDescent="0.25">
      <c r="A1282" s="22">
        <v>44328</v>
      </c>
      <c r="B1282" s="23">
        <v>17530</v>
      </c>
      <c r="C1282" s="23" t="s">
        <v>582</v>
      </c>
      <c r="D1282" s="23" t="s">
        <v>131</v>
      </c>
      <c r="E1282" s="24">
        <v>120000</v>
      </c>
    </row>
    <row r="1283" spans="1:5" x14ac:dyDescent="0.25">
      <c r="A1283" s="22">
        <v>44330</v>
      </c>
      <c r="B1283" s="23">
        <v>17564</v>
      </c>
      <c r="C1283" s="23" t="s">
        <v>582</v>
      </c>
      <c r="D1283" s="23" t="s">
        <v>431</v>
      </c>
      <c r="E1283" s="24">
        <v>125000</v>
      </c>
    </row>
    <row r="1284" spans="1:5" x14ac:dyDescent="0.25">
      <c r="A1284" s="22">
        <v>44333</v>
      </c>
      <c r="B1284" s="23">
        <v>17579</v>
      </c>
      <c r="C1284" s="23" t="s">
        <v>582</v>
      </c>
      <c r="D1284" s="23" t="s">
        <v>131</v>
      </c>
      <c r="E1284" s="24">
        <v>130800</v>
      </c>
    </row>
    <row r="1285" spans="1:5" x14ac:dyDescent="0.25">
      <c r="A1285" s="22">
        <v>44336</v>
      </c>
      <c r="B1285" s="23">
        <v>17630</v>
      </c>
      <c r="C1285" s="23" t="s">
        <v>582</v>
      </c>
      <c r="D1285" s="23" t="s">
        <v>431</v>
      </c>
      <c r="E1285" s="24">
        <v>125000</v>
      </c>
    </row>
    <row r="1286" spans="1:5" x14ac:dyDescent="0.25">
      <c r="A1286" s="22">
        <v>44336</v>
      </c>
      <c r="B1286" s="23">
        <v>17631</v>
      </c>
      <c r="C1286" s="23" t="s">
        <v>582</v>
      </c>
      <c r="D1286" s="23" t="s">
        <v>239</v>
      </c>
      <c r="E1286" s="24">
        <v>129500</v>
      </c>
    </row>
    <row r="1287" spans="1:5" x14ac:dyDescent="0.25">
      <c r="A1287" s="22">
        <v>44348</v>
      </c>
      <c r="B1287" s="23">
        <v>17788</v>
      </c>
      <c r="C1287" s="23" t="s">
        <v>582</v>
      </c>
      <c r="D1287" s="23" t="s">
        <v>109</v>
      </c>
      <c r="E1287" s="24">
        <v>117000</v>
      </c>
    </row>
    <row r="1288" spans="1:5" x14ac:dyDescent="0.25">
      <c r="A1288" s="22">
        <v>44358</v>
      </c>
      <c r="B1288" s="23">
        <v>17861</v>
      </c>
      <c r="C1288" s="23" t="s">
        <v>582</v>
      </c>
      <c r="D1288" s="23" t="s">
        <v>569</v>
      </c>
      <c r="E1288" s="24">
        <v>120000</v>
      </c>
    </row>
    <row r="1289" spans="1:5" x14ac:dyDescent="0.25">
      <c r="A1289" s="22">
        <v>44369</v>
      </c>
      <c r="B1289" s="23">
        <v>17941</v>
      </c>
      <c r="C1289" s="23" t="s">
        <v>582</v>
      </c>
      <c r="D1289" s="23" t="s">
        <v>569</v>
      </c>
      <c r="E1289" s="24">
        <v>120000</v>
      </c>
    </row>
    <row r="1290" spans="1:5" x14ac:dyDescent="0.25">
      <c r="A1290" s="22">
        <v>44389</v>
      </c>
      <c r="B1290" s="23">
        <v>18174</v>
      </c>
      <c r="C1290" s="23" t="s">
        <v>582</v>
      </c>
      <c r="D1290" s="23" t="s">
        <v>239</v>
      </c>
      <c r="E1290" s="24">
        <v>30000</v>
      </c>
    </row>
    <row r="1291" spans="1:5" x14ac:dyDescent="0.25">
      <c r="A1291" s="22">
        <v>44398</v>
      </c>
      <c r="B1291" s="23">
        <v>18288</v>
      </c>
      <c r="C1291" s="23" t="s">
        <v>582</v>
      </c>
      <c r="D1291" s="23" t="s">
        <v>587</v>
      </c>
      <c r="E1291" s="24">
        <v>15000</v>
      </c>
    </row>
    <row r="1292" spans="1:5" x14ac:dyDescent="0.25">
      <c r="A1292" s="22">
        <v>44410</v>
      </c>
      <c r="B1292" s="23">
        <v>18437</v>
      </c>
      <c r="C1292" s="23" t="s">
        <v>582</v>
      </c>
      <c r="D1292" s="23" t="s">
        <v>587</v>
      </c>
      <c r="E1292" s="24">
        <v>50000</v>
      </c>
    </row>
    <row r="1293" spans="1:5" x14ac:dyDescent="0.25">
      <c r="A1293" s="22">
        <v>44427</v>
      </c>
      <c r="B1293" s="23">
        <v>18512</v>
      </c>
      <c r="C1293" s="23" t="s">
        <v>582</v>
      </c>
      <c r="D1293" s="23" t="s">
        <v>584</v>
      </c>
      <c r="E1293" s="24">
        <v>112000</v>
      </c>
    </row>
    <row r="1294" spans="1:5" x14ac:dyDescent="0.25">
      <c r="A1294" s="22">
        <v>44427</v>
      </c>
      <c r="B1294" s="23">
        <v>18607</v>
      </c>
      <c r="C1294" s="23" t="s">
        <v>582</v>
      </c>
      <c r="D1294" s="23" t="s">
        <v>587</v>
      </c>
      <c r="E1294" s="24">
        <v>105000</v>
      </c>
    </row>
    <row r="1295" spans="1:5" x14ac:dyDescent="0.25">
      <c r="A1295" s="22">
        <v>44427</v>
      </c>
      <c r="B1295" s="23">
        <v>18608</v>
      </c>
      <c r="C1295" s="23" t="s">
        <v>582</v>
      </c>
      <c r="D1295" s="23" t="s">
        <v>584</v>
      </c>
      <c r="E1295" s="24">
        <v>75000</v>
      </c>
    </row>
    <row r="1296" spans="1:5" x14ac:dyDescent="0.25">
      <c r="A1296" s="22">
        <v>44440</v>
      </c>
      <c r="B1296" s="23">
        <v>18740</v>
      </c>
      <c r="C1296" s="23" t="s">
        <v>582</v>
      </c>
      <c r="D1296" s="23" t="s">
        <v>584</v>
      </c>
      <c r="E1296" s="24">
        <v>83000</v>
      </c>
    </row>
    <row r="1297" spans="1:5" x14ac:dyDescent="0.25">
      <c r="A1297" s="22">
        <v>44441</v>
      </c>
      <c r="B1297" s="23">
        <v>18761</v>
      </c>
      <c r="C1297" s="23" t="s">
        <v>582</v>
      </c>
      <c r="D1297" s="23" t="s">
        <v>109</v>
      </c>
      <c r="E1297" s="24">
        <v>104000</v>
      </c>
    </row>
    <row r="1298" spans="1:5" x14ac:dyDescent="0.25">
      <c r="A1298" s="22">
        <v>44448</v>
      </c>
      <c r="B1298" s="23">
        <v>18687</v>
      </c>
      <c r="C1298" s="23" t="s">
        <v>582</v>
      </c>
      <c r="D1298" s="23" t="s">
        <v>588</v>
      </c>
      <c r="E1298" s="24">
        <v>84000</v>
      </c>
    </row>
    <row r="1299" spans="1:5" x14ac:dyDescent="0.25">
      <c r="A1299" s="22">
        <v>44448</v>
      </c>
      <c r="B1299" s="23">
        <v>18834</v>
      </c>
      <c r="C1299" s="23" t="s">
        <v>582</v>
      </c>
      <c r="D1299" s="23" t="s">
        <v>588</v>
      </c>
      <c r="E1299" s="24">
        <v>84000</v>
      </c>
    </row>
    <row r="1300" spans="1:5" x14ac:dyDescent="0.25">
      <c r="A1300" s="22">
        <v>44452</v>
      </c>
      <c r="B1300" s="23">
        <v>18897</v>
      </c>
      <c r="C1300" s="23" t="s">
        <v>582</v>
      </c>
      <c r="D1300" s="23" t="s">
        <v>589</v>
      </c>
      <c r="E1300" s="24">
        <v>117000</v>
      </c>
    </row>
    <row r="1301" spans="1:5" x14ac:dyDescent="0.25">
      <c r="A1301" s="22">
        <v>44452</v>
      </c>
      <c r="B1301" s="23">
        <v>18898</v>
      </c>
      <c r="C1301" s="23" t="s">
        <v>582</v>
      </c>
      <c r="D1301" s="23" t="s">
        <v>584</v>
      </c>
      <c r="E1301" s="24">
        <v>46000</v>
      </c>
    </row>
    <row r="1302" spans="1:5" x14ac:dyDescent="0.25">
      <c r="A1302" s="22">
        <v>44456</v>
      </c>
      <c r="B1302" s="23">
        <v>18938</v>
      </c>
      <c r="C1302" s="23" t="s">
        <v>582</v>
      </c>
      <c r="D1302" s="23" t="s">
        <v>130</v>
      </c>
      <c r="E1302" s="24">
        <v>90000</v>
      </c>
    </row>
    <row r="1303" spans="1:5" x14ac:dyDescent="0.25">
      <c r="A1303" s="22">
        <v>44473</v>
      </c>
      <c r="B1303" s="23">
        <v>19130</v>
      </c>
      <c r="C1303" s="23" t="s">
        <v>582</v>
      </c>
      <c r="D1303" s="23" t="s">
        <v>584</v>
      </c>
      <c r="E1303" s="24">
        <v>129000</v>
      </c>
    </row>
    <row r="1304" spans="1:5" x14ac:dyDescent="0.25">
      <c r="A1304" s="22">
        <v>44474</v>
      </c>
      <c r="B1304" s="23">
        <v>19200</v>
      </c>
      <c r="C1304" s="23" t="s">
        <v>582</v>
      </c>
      <c r="D1304" s="23" t="s">
        <v>569</v>
      </c>
      <c r="E1304" s="24">
        <v>100000</v>
      </c>
    </row>
    <row r="1305" spans="1:5" x14ac:dyDescent="0.25">
      <c r="A1305" s="22">
        <v>44482</v>
      </c>
      <c r="B1305" s="23">
        <v>19190</v>
      </c>
      <c r="C1305" s="23" t="s">
        <v>582</v>
      </c>
      <c r="D1305" s="23" t="s">
        <v>569</v>
      </c>
      <c r="E1305" s="24">
        <v>100000</v>
      </c>
    </row>
    <row r="1306" spans="1:5" x14ac:dyDescent="0.25">
      <c r="A1306" s="22">
        <v>44488</v>
      </c>
      <c r="B1306" s="23">
        <v>19373</v>
      </c>
      <c r="C1306" s="23" t="s">
        <v>582</v>
      </c>
      <c r="D1306" s="23" t="s">
        <v>588</v>
      </c>
      <c r="E1306" s="24">
        <v>125000</v>
      </c>
    </row>
    <row r="1307" spans="1:5" x14ac:dyDescent="0.25">
      <c r="A1307" s="22">
        <v>44511</v>
      </c>
      <c r="B1307" s="23">
        <v>19163</v>
      </c>
      <c r="C1307" s="23" t="s">
        <v>582</v>
      </c>
      <c r="D1307" s="23" t="s">
        <v>569</v>
      </c>
      <c r="E1307" s="24">
        <v>100000</v>
      </c>
    </row>
    <row r="1308" spans="1:5" x14ac:dyDescent="0.25">
      <c r="A1308" s="22">
        <v>44511</v>
      </c>
      <c r="B1308" s="23">
        <v>19648</v>
      </c>
      <c r="C1308" s="23" t="s">
        <v>582</v>
      </c>
      <c r="D1308" s="23" t="s">
        <v>590</v>
      </c>
      <c r="E1308" s="24">
        <v>125000</v>
      </c>
    </row>
    <row r="1309" spans="1:5" x14ac:dyDescent="0.25">
      <c r="A1309" s="22">
        <v>44512</v>
      </c>
      <c r="B1309" s="23">
        <v>19770</v>
      </c>
      <c r="C1309" s="23" t="s">
        <v>582</v>
      </c>
      <c r="D1309" s="23" t="s">
        <v>584</v>
      </c>
      <c r="E1309" s="24">
        <v>115000</v>
      </c>
    </row>
    <row r="1310" spans="1:5" x14ac:dyDescent="0.25">
      <c r="A1310" s="22">
        <v>44512</v>
      </c>
      <c r="B1310" s="23">
        <v>19798</v>
      </c>
      <c r="C1310" s="23" t="s">
        <v>582</v>
      </c>
      <c r="D1310" s="23" t="s">
        <v>584</v>
      </c>
      <c r="E1310" s="24">
        <v>125000</v>
      </c>
    </row>
    <row r="1311" spans="1:5" x14ac:dyDescent="0.25">
      <c r="A1311" s="22">
        <v>44530</v>
      </c>
      <c r="B1311" s="23">
        <v>19914</v>
      </c>
      <c r="C1311" s="23" t="s">
        <v>582</v>
      </c>
      <c r="D1311" s="23" t="s">
        <v>584</v>
      </c>
      <c r="E1311" s="24">
        <v>110000</v>
      </c>
    </row>
    <row r="1312" spans="1:5" x14ac:dyDescent="0.25">
      <c r="A1312" s="22">
        <v>44530</v>
      </c>
      <c r="B1312" s="23">
        <v>19989</v>
      </c>
      <c r="C1312" s="23" t="s">
        <v>582</v>
      </c>
      <c r="D1312" s="23" t="s">
        <v>584</v>
      </c>
      <c r="E1312" s="24">
        <v>125000</v>
      </c>
    </row>
    <row r="1313" spans="1:5" x14ac:dyDescent="0.25">
      <c r="A1313" s="22">
        <v>44538</v>
      </c>
      <c r="B1313" s="23">
        <v>20049</v>
      </c>
      <c r="C1313" s="23" t="s">
        <v>582</v>
      </c>
      <c r="D1313" s="23" t="s">
        <v>584</v>
      </c>
      <c r="E1313" s="24">
        <v>120000</v>
      </c>
    </row>
    <row r="1314" spans="1:5" x14ac:dyDescent="0.25">
      <c r="A1314" s="22">
        <v>44543</v>
      </c>
      <c r="B1314" s="23">
        <v>20103</v>
      </c>
      <c r="C1314" s="23" t="s">
        <v>582</v>
      </c>
      <c r="D1314" s="23" t="s">
        <v>130</v>
      </c>
      <c r="E1314" s="24">
        <v>90000</v>
      </c>
    </row>
    <row r="1315" spans="1:5" x14ac:dyDescent="0.25">
      <c r="A1315" s="22">
        <v>44547</v>
      </c>
      <c r="B1315" s="23">
        <v>20155</v>
      </c>
      <c r="C1315" s="23" t="s">
        <v>582</v>
      </c>
      <c r="D1315" s="23" t="s">
        <v>130</v>
      </c>
      <c r="E1315" s="24">
        <v>127000</v>
      </c>
    </row>
    <row r="1316" spans="1:5" x14ac:dyDescent="0.25">
      <c r="A1316" s="22">
        <v>44547</v>
      </c>
      <c r="B1316" s="23">
        <v>20156</v>
      </c>
      <c r="C1316" s="23" t="s">
        <v>582</v>
      </c>
      <c r="D1316" s="23" t="s">
        <v>130</v>
      </c>
      <c r="E1316" s="24">
        <v>84000</v>
      </c>
    </row>
    <row r="1317" spans="1:5" x14ac:dyDescent="0.25">
      <c r="A1317" s="22">
        <v>44553</v>
      </c>
      <c r="B1317" s="23">
        <v>20257</v>
      </c>
      <c r="C1317" s="23" t="s">
        <v>582</v>
      </c>
      <c r="D1317" s="23" t="s">
        <v>130</v>
      </c>
      <c r="E1317" s="24">
        <v>128000</v>
      </c>
    </row>
    <row r="1318" spans="1:5" x14ac:dyDescent="0.25">
      <c r="A1318" s="22">
        <v>44557</v>
      </c>
      <c r="B1318" s="23">
        <v>20293</v>
      </c>
      <c r="C1318" s="23" t="s">
        <v>582</v>
      </c>
      <c r="D1318" s="23" t="s">
        <v>130</v>
      </c>
      <c r="E1318" s="24">
        <v>129500</v>
      </c>
    </row>
    <row r="1319" spans="1:5" x14ac:dyDescent="0.25">
      <c r="A1319" s="22">
        <v>44557</v>
      </c>
      <c r="B1319" s="23">
        <v>20294</v>
      </c>
      <c r="C1319" s="23" t="s">
        <v>582</v>
      </c>
      <c r="D1319" s="23" t="s">
        <v>130</v>
      </c>
      <c r="E1319" s="24">
        <v>125000</v>
      </c>
    </row>
    <row r="1320" spans="1:5" x14ac:dyDescent="0.25">
      <c r="A1320" s="22">
        <v>44566</v>
      </c>
      <c r="B1320" s="23">
        <v>20251</v>
      </c>
      <c r="C1320" s="23" t="s">
        <v>582</v>
      </c>
      <c r="D1320" s="23" t="s">
        <v>130</v>
      </c>
      <c r="E1320" s="24">
        <v>113500</v>
      </c>
    </row>
    <row r="1321" spans="1:5" x14ac:dyDescent="0.25">
      <c r="A1321" s="22">
        <v>44566</v>
      </c>
      <c r="B1321" s="23">
        <v>20344</v>
      </c>
      <c r="C1321" s="23" t="s">
        <v>582</v>
      </c>
      <c r="D1321" s="23" t="s">
        <v>130</v>
      </c>
      <c r="E1321" s="24">
        <v>126000</v>
      </c>
    </row>
    <row r="1322" spans="1:5" x14ac:dyDescent="0.25">
      <c r="A1322" s="22">
        <v>44566</v>
      </c>
      <c r="B1322" s="23">
        <v>20345</v>
      </c>
      <c r="C1322" s="23" t="s">
        <v>582</v>
      </c>
      <c r="D1322" s="23" t="s">
        <v>591</v>
      </c>
      <c r="E1322" s="24">
        <v>75000</v>
      </c>
    </row>
    <row r="1323" spans="1:5" x14ac:dyDescent="0.25">
      <c r="A1323" s="22">
        <v>44580</v>
      </c>
      <c r="B1323" s="23">
        <v>20470</v>
      </c>
      <c r="C1323" s="23" t="s">
        <v>582</v>
      </c>
      <c r="D1323" s="23" t="s">
        <v>592</v>
      </c>
      <c r="E1323" s="24">
        <v>7200</v>
      </c>
    </row>
    <row r="1324" spans="1:5" x14ac:dyDescent="0.25">
      <c r="A1324" s="22">
        <v>44596</v>
      </c>
      <c r="B1324" s="23">
        <v>19513</v>
      </c>
      <c r="C1324" s="23" t="s">
        <v>582</v>
      </c>
      <c r="D1324" s="23" t="s">
        <v>588</v>
      </c>
      <c r="E1324" s="24">
        <v>110000</v>
      </c>
    </row>
    <row r="1325" spans="1:5" x14ac:dyDescent="0.25">
      <c r="A1325" s="22">
        <v>44596</v>
      </c>
      <c r="B1325" s="23">
        <v>19601</v>
      </c>
      <c r="C1325" s="23" t="s">
        <v>582</v>
      </c>
      <c r="D1325" s="23" t="s">
        <v>592</v>
      </c>
      <c r="E1325" s="24">
        <v>50000</v>
      </c>
    </row>
    <row r="1326" spans="1:5" x14ac:dyDescent="0.25">
      <c r="A1326" s="22">
        <v>44601</v>
      </c>
      <c r="B1326" s="23">
        <v>20602</v>
      </c>
      <c r="C1326" s="23" t="s">
        <v>582</v>
      </c>
      <c r="D1326" s="23" t="s">
        <v>593</v>
      </c>
      <c r="E1326" s="24">
        <v>84000</v>
      </c>
    </row>
    <row r="1327" spans="1:5" x14ac:dyDescent="0.25">
      <c r="A1327" s="22">
        <v>44630</v>
      </c>
      <c r="B1327" s="23">
        <v>20864</v>
      </c>
      <c r="C1327" s="23" t="s">
        <v>582</v>
      </c>
      <c r="D1327" s="23" t="s">
        <v>593</v>
      </c>
      <c r="E1327" s="24">
        <v>115000</v>
      </c>
    </row>
    <row r="1328" spans="1:5" x14ac:dyDescent="0.25">
      <c r="A1328" s="22">
        <v>44630</v>
      </c>
      <c r="B1328" s="23">
        <v>20865</v>
      </c>
      <c r="C1328" s="23" t="s">
        <v>582</v>
      </c>
      <c r="D1328" s="23" t="s">
        <v>594</v>
      </c>
      <c r="E1328" s="24">
        <v>103000</v>
      </c>
    </row>
    <row r="1329" spans="1:5" x14ac:dyDescent="0.25">
      <c r="A1329" s="22">
        <v>44635</v>
      </c>
      <c r="B1329" s="23">
        <v>20952</v>
      </c>
      <c r="C1329" s="23" t="s">
        <v>582</v>
      </c>
      <c r="D1329" s="23" t="s">
        <v>24</v>
      </c>
      <c r="E1329" s="24">
        <v>115000</v>
      </c>
    </row>
    <row r="1330" spans="1:5" x14ac:dyDescent="0.25">
      <c r="A1330" s="22">
        <v>44637</v>
      </c>
      <c r="B1330" s="23">
        <v>21030</v>
      </c>
      <c r="C1330" s="23" t="s">
        <v>582</v>
      </c>
      <c r="D1330" s="23" t="s">
        <v>24</v>
      </c>
      <c r="E1330" s="24">
        <v>12500</v>
      </c>
    </row>
    <row r="1331" spans="1:5" x14ac:dyDescent="0.25">
      <c r="A1331" s="22">
        <v>44645</v>
      </c>
      <c r="B1331" s="23">
        <v>21086</v>
      </c>
      <c r="C1331" s="23" t="s">
        <v>582</v>
      </c>
      <c r="D1331" s="23" t="s">
        <v>24</v>
      </c>
      <c r="E1331" s="24">
        <v>122000</v>
      </c>
    </row>
    <row r="1332" spans="1:5" x14ac:dyDescent="0.25">
      <c r="A1332" s="22">
        <v>44663</v>
      </c>
      <c r="B1332" s="23">
        <v>21186</v>
      </c>
      <c r="C1332" s="23" t="s">
        <v>582</v>
      </c>
      <c r="D1332" s="23" t="s">
        <v>24</v>
      </c>
      <c r="E1332" s="24">
        <v>135000</v>
      </c>
    </row>
    <row r="1333" spans="1:5" x14ac:dyDescent="0.25">
      <c r="A1333" s="22">
        <v>44678</v>
      </c>
      <c r="B1333" s="23">
        <v>21508</v>
      </c>
      <c r="C1333" s="23" t="s">
        <v>582</v>
      </c>
      <c r="D1333" s="23" t="s">
        <v>24</v>
      </c>
      <c r="E1333" s="24">
        <v>69900</v>
      </c>
    </row>
    <row r="1334" spans="1:5" x14ac:dyDescent="0.25">
      <c r="A1334" s="22">
        <v>44720</v>
      </c>
      <c r="B1334" s="23">
        <v>22051</v>
      </c>
      <c r="C1334" s="23" t="s">
        <v>582</v>
      </c>
      <c r="D1334" s="23" t="s">
        <v>24</v>
      </c>
      <c r="E1334" s="24">
        <v>135000</v>
      </c>
    </row>
    <row r="1335" spans="1:5" x14ac:dyDescent="0.25">
      <c r="A1335" s="22">
        <v>44720</v>
      </c>
      <c r="B1335" s="23">
        <v>22122</v>
      </c>
      <c r="C1335" s="23" t="s">
        <v>582</v>
      </c>
      <c r="D1335" s="23" t="s">
        <v>24</v>
      </c>
      <c r="E1335" s="24">
        <v>156000</v>
      </c>
    </row>
    <row r="1336" spans="1:5" x14ac:dyDescent="0.25">
      <c r="A1336" s="22">
        <v>44725</v>
      </c>
      <c r="B1336" s="23">
        <v>20048</v>
      </c>
      <c r="C1336" s="23" t="s">
        <v>582</v>
      </c>
      <c r="D1336" s="23" t="s">
        <v>24</v>
      </c>
      <c r="E1336" s="24">
        <v>110000</v>
      </c>
    </row>
    <row r="1337" spans="1:5" x14ac:dyDescent="0.25">
      <c r="A1337" s="22">
        <v>44727</v>
      </c>
      <c r="B1337" s="23">
        <v>22226</v>
      </c>
      <c r="C1337" s="23" t="s">
        <v>582</v>
      </c>
      <c r="D1337" s="23" t="s">
        <v>24</v>
      </c>
      <c r="E1337" s="24">
        <v>120000</v>
      </c>
    </row>
    <row r="1338" spans="1:5" x14ac:dyDescent="0.25">
      <c r="A1338" s="22">
        <v>44727</v>
      </c>
      <c r="B1338" s="23">
        <v>22227</v>
      </c>
      <c r="C1338" s="23" t="s">
        <v>582</v>
      </c>
      <c r="D1338" s="23" t="s">
        <v>24</v>
      </c>
      <c r="E1338" s="24">
        <v>145000</v>
      </c>
    </row>
    <row r="1339" spans="1:5" x14ac:dyDescent="0.25">
      <c r="A1339" s="22">
        <v>44736</v>
      </c>
      <c r="B1339" s="23">
        <v>22391</v>
      </c>
      <c r="C1339" s="23" t="s">
        <v>582</v>
      </c>
      <c r="D1339" s="23" t="s">
        <v>24</v>
      </c>
      <c r="E1339" s="24">
        <v>80000</v>
      </c>
    </row>
    <row r="1340" spans="1:5" x14ac:dyDescent="0.25">
      <c r="A1340" s="22">
        <v>44742</v>
      </c>
      <c r="B1340" s="23">
        <v>22467</v>
      </c>
      <c r="C1340" s="23" t="s">
        <v>582</v>
      </c>
      <c r="D1340" s="23" t="s">
        <v>24</v>
      </c>
      <c r="E1340" s="24">
        <v>125000</v>
      </c>
    </row>
    <row r="1341" spans="1:5" x14ac:dyDescent="0.25">
      <c r="A1341" s="22">
        <v>44753</v>
      </c>
      <c r="B1341" s="23">
        <v>22568</v>
      </c>
      <c r="C1341" s="23" t="s">
        <v>582</v>
      </c>
      <c r="D1341" s="23" t="s">
        <v>24</v>
      </c>
      <c r="E1341" s="24">
        <v>90000</v>
      </c>
    </row>
    <row r="1342" spans="1:5" x14ac:dyDescent="0.25">
      <c r="A1342" s="22">
        <v>44811</v>
      </c>
      <c r="B1342" s="23">
        <v>23452</v>
      </c>
      <c r="C1342" s="23" t="s">
        <v>582</v>
      </c>
      <c r="D1342" s="23" t="s">
        <v>24</v>
      </c>
      <c r="E1342" s="24">
        <v>45000</v>
      </c>
    </row>
    <row r="1343" spans="1:5" x14ac:dyDescent="0.25">
      <c r="A1343" s="22">
        <v>44833</v>
      </c>
      <c r="B1343" s="23">
        <v>23783</v>
      </c>
      <c r="C1343" s="23" t="s">
        <v>582</v>
      </c>
      <c r="D1343" s="23" t="s">
        <v>24</v>
      </c>
      <c r="E1343" s="24">
        <v>3750</v>
      </c>
    </row>
    <row r="1344" spans="1:5" x14ac:dyDescent="0.25">
      <c r="A1344" s="22">
        <v>44833</v>
      </c>
      <c r="B1344" s="23">
        <v>23785</v>
      </c>
      <c r="C1344" s="23" t="s">
        <v>582</v>
      </c>
      <c r="D1344" s="23" t="s">
        <v>24</v>
      </c>
      <c r="E1344" s="24">
        <v>59600</v>
      </c>
    </row>
    <row r="1345" spans="1:5" x14ac:dyDescent="0.25">
      <c r="A1345" s="22">
        <v>44833</v>
      </c>
      <c r="B1345" s="23">
        <v>23819</v>
      </c>
      <c r="C1345" s="23" t="s">
        <v>582</v>
      </c>
      <c r="D1345" s="23" t="s">
        <v>24</v>
      </c>
      <c r="E1345" s="24">
        <v>37500</v>
      </c>
    </row>
    <row r="1346" spans="1:5" x14ac:dyDescent="0.25">
      <c r="A1346" s="22">
        <v>44834</v>
      </c>
      <c r="B1346" s="23">
        <v>23929</v>
      </c>
      <c r="C1346" s="23" t="s">
        <v>582</v>
      </c>
      <c r="D1346" s="23" t="s">
        <v>24</v>
      </c>
      <c r="E1346" s="24">
        <v>134400</v>
      </c>
    </row>
    <row r="1347" spans="1:5" x14ac:dyDescent="0.25">
      <c r="A1347" s="22">
        <v>44481</v>
      </c>
      <c r="B1347" s="23">
        <v>826</v>
      </c>
      <c r="C1347" s="23" t="s">
        <v>688</v>
      </c>
      <c r="D1347" s="23" t="s">
        <v>689</v>
      </c>
      <c r="E1347" s="24">
        <v>86676.9</v>
      </c>
    </row>
    <row r="1348" spans="1:5" x14ac:dyDescent="0.25">
      <c r="A1348" s="22">
        <v>44538</v>
      </c>
      <c r="B1348" s="23">
        <v>868</v>
      </c>
      <c r="C1348" s="23" t="s">
        <v>688</v>
      </c>
      <c r="D1348" s="23" t="s">
        <v>690</v>
      </c>
      <c r="E1348" s="24">
        <v>53100</v>
      </c>
    </row>
    <row r="1349" spans="1:5" x14ac:dyDescent="0.25">
      <c r="A1349" s="22">
        <v>44553</v>
      </c>
      <c r="B1349" s="23">
        <v>880</v>
      </c>
      <c r="C1349" s="23" t="s">
        <v>688</v>
      </c>
      <c r="D1349" s="23" t="s">
        <v>691</v>
      </c>
      <c r="E1349" s="24">
        <v>22000</v>
      </c>
    </row>
    <row r="1350" spans="1:5" x14ac:dyDescent="0.25">
      <c r="A1350" s="22">
        <v>44727</v>
      </c>
      <c r="B1350" s="23">
        <v>857</v>
      </c>
      <c r="C1350" s="23" t="s">
        <v>688</v>
      </c>
      <c r="D1350" s="23" t="s">
        <v>692</v>
      </c>
      <c r="E1350" s="24">
        <v>99710</v>
      </c>
    </row>
    <row r="1351" spans="1:5" x14ac:dyDescent="0.25">
      <c r="A1351" s="22">
        <v>44734</v>
      </c>
      <c r="B1351" s="23">
        <v>1014</v>
      </c>
      <c r="C1351" s="23" t="s">
        <v>688</v>
      </c>
      <c r="D1351" s="23" t="s">
        <v>23</v>
      </c>
      <c r="E1351" s="24">
        <v>30090</v>
      </c>
    </row>
    <row r="1352" spans="1:5" x14ac:dyDescent="0.25">
      <c r="A1352" s="22">
        <v>44802</v>
      </c>
      <c r="B1352" s="23">
        <v>1058</v>
      </c>
      <c r="C1352" s="23" t="s">
        <v>688</v>
      </c>
      <c r="D1352" s="23" t="s">
        <v>691</v>
      </c>
      <c r="E1352" s="24">
        <v>4956</v>
      </c>
    </row>
    <row r="1353" spans="1:5" x14ac:dyDescent="0.25">
      <c r="A1353" s="22">
        <v>44673</v>
      </c>
      <c r="B1353" s="23">
        <v>10120</v>
      </c>
      <c r="C1353" s="23" t="s">
        <v>562</v>
      </c>
      <c r="D1353" s="23" t="s">
        <v>833</v>
      </c>
      <c r="E1353" s="24">
        <v>12036</v>
      </c>
    </row>
    <row r="1354" spans="1:5" x14ac:dyDescent="0.25">
      <c r="A1354" s="22">
        <v>44680</v>
      </c>
      <c r="B1354" s="23">
        <v>10122</v>
      </c>
      <c r="C1354" s="23" t="s">
        <v>562</v>
      </c>
      <c r="D1354" s="23" t="s">
        <v>833</v>
      </c>
      <c r="E1354" s="24">
        <v>12036</v>
      </c>
    </row>
    <row r="1355" spans="1:5" x14ac:dyDescent="0.25">
      <c r="A1355" s="22">
        <v>44753</v>
      </c>
      <c r="B1355" s="23">
        <v>10124</v>
      </c>
      <c r="C1355" s="23" t="s">
        <v>562</v>
      </c>
      <c r="D1355" s="23" t="s">
        <v>833</v>
      </c>
      <c r="E1355" s="24">
        <v>12036</v>
      </c>
    </row>
    <row r="1356" spans="1:5" x14ac:dyDescent="0.25">
      <c r="A1356" s="22">
        <v>44781</v>
      </c>
      <c r="B1356" s="23">
        <v>10125</v>
      </c>
      <c r="C1356" s="23" t="s">
        <v>562</v>
      </c>
      <c r="D1356" s="23" t="s">
        <v>833</v>
      </c>
      <c r="E1356" s="24">
        <v>55460</v>
      </c>
    </row>
    <row r="1357" spans="1:5" x14ac:dyDescent="0.25">
      <c r="A1357" s="22">
        <v>44812</v>
      </c>
      <c r="B1357" s="23">
        <v>10125</v>
      </c>
      <c r="C1357" s="23" t="s">
        <v>562</v>
      </c>
      <c r="D1357" s="23" t="s">
        <v>833</v>
      </c>
      <c r="E1357" s="24">
        <v>12036</v>
      </c>
    </row>
    <row r="1358" spans="1:5" x14ac:dyDescent="0.25">
      <c r="A1358" s="22">
        <v>44812</v>
      </c>
      <c r="B1358" s="23">
        <v>10135</v>
      </c>
      <c r="C1358" s="23" t="s">
        <v>562</v>
      </c>
      <c r="D1358" s="23" t="s">
        <v>833</v>
      </c>
      <c r="E1358" s="24">
        <v>12036</v>
      </c>
    </row>
    <row r="1359" spans="1:5" x14ac:dyDescent="0.25">
      <c r="A1359" s="22">
        <v>44834</v>
      </c>
      <c r="B1359" s="23">
        <v>10139</v>
      </c>
      <c r="C1359" s="23" t="s">
        <v>562</v>
      </c>
      <c r="D1359" s="23" t="s">
        <v>833</v>
      </c>
      <c r="E1359" s="24">
        <v>12036</v>
      </c>
    </row>
    <row r="1360" spans="1:5" x14ac:dyDescent="0.25">
      <c r="A1360" s="22">
        <v>44278</v>
      </c>
      <c r="B1360" s="23">
        <v>272</v>
      </c>
      <c r="C1360" s="23" t="s">
        <v>598</v>
      </c>
      <c r="D1360" s="23" t="s">
        <v>599</v>
      </c>
      <c r="E1360" s="24">
        <v>120460</v>
      </c>
    </row>
    <row r="1361" spans="1:5" x14ac:dyDescent="0.25">
      <c r="A1361" s="22">
        <v>44491</v>
      </c>
      <c r="B1361" s="23">
        <v>327</v>
      </c>
      <c r="C1361" s="23" t="s">
        <v>598</v>
      </c>
      <c r="D1361" s="23" t="s">
        <v>599</v>
      </c>
      <c r="E1361" s="24">
        <v>74458</v>
      </c>
    </row>
    <row r="1362" spans="1:5" x14ac:dyDescent="0.25">
      <c r="A1362" s="22">
        <v>44722</v>
      </c>
      <c r="B1362" s="23">
        <v>392</v>
      </c>
      <c r="C1362" s="23" t="s">
        <v>598</v>
      </c>
      <c r="D1362" s="23" t="s">
        <v>599</v>
      </c>
      <c r="E1362" s="24">
        <v>496558.27</v>
      </c>
    </row>
    <row r="1363" spans="1:5" x14ac:dyDescent="0.25">
      <c r="A1363" s="22">
        <v>44803</v>
      </c>
      <c r="B1363" s="23">
        <v>416</v>
      </c>
      <c r="C1363" s="23" t="s">
        <v>598</v>
      </c>
      <c r="D1363" s="23" t="s">
        <v>599</v>
      </c>
      <c r="E1363" s="24">
        <v>119416</v>
      </c>
    </row>
    <row r="1364" spans="1:5" x14ac:dyDescent="0.25">
      <c r="A1364" s="22">
        <v>44448</v>
      </c>
      <c r="B1364" s="23">
        <v>51</v>
      </c>
      <c r="C1364" s="23" t="s">
        <v>600</v>
      </c>
      <c r="D1364" s="23" t="s">
        <v>601</v>
      </c>
      <c r="E1364" s="24">
        <v>119475</v>
      </c>
    </row>
    <row r="1365" spans="1:5" x14ac:dyDescent="0.25">
      <c r="A1365" s="22">
        <v>44455</v>
      </c>
      <c r="B1365" s="23">
        <v>52</v>
      </c>
      <c r="C1365" s="23" t="s">
        <v>600</v>
      </c>
      <c r="D1365" s="23" t="s">
        <v>602</v>
      </c>
      <c r="E1365" s="24">
        <v>92954.5</v>
      </c>
    </row>
    <row r="1366" spans="1:5" x14ac:dyDescent="0.25">
      <c r="A1366" s="22">
        <v>44462</v>
      </c>
      <c r="B1366" s="23">
        <v>44</v>
      </c>
      <c r="C1366" s="23" t="s">
        <v>600</v>
      </c>
      <c r="D1366" s="23" t="s">
        <v>603</v>
      </c>
      <c r="E1366" s="24">
        <v>33276</v>
      </c>
    </row>
    <row r="1367" spans="1:5" x14ac:dyDescent="0.25">
      <c r="A1367" s="22">
        <v>44491</v>
      </c>
      <c r="B1367" s="23">
        <v>59</v>
      </c>
      <c r="C1367" s="23" t="s">
        <v>600</v>
      </c>
      <c r="D1367" s="23" t="s">
        <v>605</v>
      </c>
      <c r="E1367" s="24">
        <v>82600</v>
      </c>
    </row>
    <row r="1368" spans="1:5" x14ac:dyDescent="0.25">
      <c r="A1368" s="22">
        <v>44491</v>
      </c>
      <c r="B1368" s="23">
        <v>60</v>
      </c>
      <c r="C1368" s="23" t="s">
        <v>600</v>
      </c>
      <c r="D1368" s="23" t="s">
        <v>604</v>
      </c>
      <c r="E1368" s="24">
        <v>96170</v>
      </c>
    </row>
    <row r="1369" spans="1:5" x14ac:dyDescent="0.25">
      <c r="A1369" s="22">
        <v>44670</v>
      </c>
      <c r="B1369" s="23">
        <v>95</v>
      </c>
      <c r="C1369" s="23" t="s">
        <v>600</v>
      </c>
      <c r="D1369" s="23" t="s">
        <v>606</v>
      </c>
      <c r="E1369" s="24">
        <v>359631.67</v>
      </c>
    </row>
    <row r="1370" spans="1:5" x14ac:dyDescent="0.25">
      <c r="A1370" s="22">
        <v>44706</v>
      </c>
      <c r="B1370" s="23">
        <v>110</v>
      </c>
      <c r="C1370" s="23" t="s">
        <v>600</v>
      </c>
      <c r="D1370" s="23" t="s">
        <v>606</v>
      </c>
      <c r="E1370" s="24">
        <v>249275</v>
      </c>
    </row>
    <row r="1371" spans="1:5" x14ac:dyDescent="0.25">
      <c r="A1371" s="22">
        <v>44727</v>
      </c>
      <c r="B1371" s="23">
        <v>67</v>
      </c>
      <c r="C1371" s="23" t="s">
        <v>600</v>
      </c>
      <c r="D1371" s="23" t="s">
        <v>606</v>
      </c>
      <c r="E1371" s="24">
        <v>126024</v>
      </c>
    </row>
    <row r="1372" spans="1:5" x14ac:dyDescent="0.25">
      <c r="A1372" s="22">
        <v>44756</v>
      </c>
      <c r="B1372" s="23">
        <v>125</v>
      </c>
      <c r="C1372" s="23" t="s">
        <v>600</v>
      </c>
      <c r="D1372" s="23" t="s">
        <v>607</v>
      </c>
      <c r="E1372" s="24">
        <v>64133</v>
      </c>
    </row>
    <row r="1373" spans="1:5" x14ac:dyDescent="0.25">
      <c r="A1373" s="22">
        <v>44756</v>
      </c>
      <c r="B1373" s="23">
        <v>126</v>
      </c>
      <c r="C1373" s="23" t="s">
        <v>600</v>
      </c>
      <c r="D1373" s="23" t="s">
        <v>750</v>
      </c>
      <c r="E1373" s="24">
        <v>68440</v>
      </c>
    </row>
    <row r="1374" spans="1:5" x14ac:dyDescent="0.25">
      <c r="A1374" s="22">
        <v>44768</v>
      </c>
      <c r="B1374" s="23">
        <v>128</v>
      </c>
      <c r="C1374" s="23" t="s">
        <v>600</v>
      </c>
      <c r="D1374" s="23" t="s">
        <v>608</v>
      </c>
      <c r="E1374" s="24">
        <v>95875</v>
      </c>
    </row>
    <row r="1375" spans="1:5" x14ac:dyDescent="0.25">
      <c r="A1375" s="22">
        <v>44802</v>
      </c>
      <c r="B1375" s="23">
        <v>127</v>
      </c>
      <c r="C1375" s="23" t="s">
        <v>600</v>
      </c>
      <c r="D1375" s="23" t="s">
        <v>608</v>
      </c>
      <c r="E1375" s="24">
        <v>61240.91</v>
      </c>
    </row>
    <row r="1376" spans="1:5" x14ac:dyDescent="0.25">
      <c r="A1376" s="22">
        <v>44802</v>
      </c>
      <c r="B1376" s="23">
        <v>133</v>
      </c>
      <c r="C1376" s="23" t="s">
        <v>600</v>
      </c>
      <c r="D1376" s="23" t="s">
        <v>750</v>
      </c>
      <c r="E1376" s="24">
        <v>121835</v>
      </c>
    </row>
    <row r="1377" spans="1:5" x14ac:dyDescent="0.25">
      <c r="A1377" s="22">
        <v>43606</v>
      </c>
      <c r="B1377" s="23" t="s">
        <v>595</v>
      </c>
      <c r="C1377" s="23" t="s">
        <v>596</v>
      </c>
      <c r="D1377" s="23" t="s">
        <v>597</v>
      </c>
      <c r="E1377" s="24">
        <v>83921.600000000006</v>
      </c>
    </row>
    <row r="1378" spans="1:5" x14ac:dyDescent="0.25">
      <c r="A1378" s="22">
        <v>44482</v>
      </c>
      <c r="B1378" s="23">
        <v>3193</v>
      </c>
      <c r="C1378" s="23" t="s">
        <v>531</v>
      </c>
      <c r="D1378" s="23" t="s">
        <v>532</v>
      </c>
      <c r="E1378" s="24">
        <v>106368.74</v>
      </c>
    </row>
    <row r="1379" spans="1:5" x14ac:dyDescent="0.25">
      <c r="A1379" s="22">
        <v>44511</v>
      </c>
      <c r="B1379" s="23">
        <v>3234</v>
      </c>
      <c r="C1379" s="23" t="s">
        <v>531</v>
      </c>
      <c r="D1379" s="23" t="s">
        <v>494</v>
      </c>
      <c r="E1379" s="24">
        <v>102786.6</v>
      </c>
    </row>
    <row r="1380" spans="1:5" x14ac:dyDescent="0.25">
      <c r="A1380" s="22">
        <v>44524</v>
      </c>
      <c r="B1380" s="23">
        <v>3270</v>
      </c>
      <c r="C1380" s="23" t="s">
        <v>531</v>
      </c>
      <c r="D1380" s="23" t="s">
        <v>533</v>
      </c>
      <c r="E1380" s="24">
        <v>65201</v>
      </c>
    </row>
    <row r="1381" spans="1:5" x14ac:dyDescent="0.25">
      <c r="A1381" s="22">
        <v>44629</v>
      </c>
      <c r="B1381" s="23">
        <v>3224</v>
      </c>
      <c r="C1381" s="23" t="s">
        <v>531</v>
      </c>
      <c r="D1381" s="23" t="s">
        <v>534</v>
      </c>
      <c r="E1381" s="24">
        <v>90083</v>
      </c>
    </row>
    <row r="1382" spans="1:5" x14ac:dyDescent="0.25">
      <c r="A1382" s="22">
        <v>44650</v>
      </c>
      <c r="B1382" s="23">
        <v>3444</v>
      </c>
      <c r="C1382" s="23" t="s">
        <v>531</v>
      </c>
      <c r="D1382" s="23" t="s">
        <v>25</v>
      </c>
      <c r="E1382" s="24">
        <v>8020</v>
      </c>
    </row>
    <row r="1383" spans="1:5" x14ac:dyDescent="0.25">
      <c r="A1383" s="22">
        <v>44784</v>
      </c>
      <c r="B1383" s="23">
        <v>3684</v>
      </c>
      <c r="C1383" s="23" t="s">
        <v>531</v>
      </c>
      <c r="D1383" s="23" t="s">
        <v>25</v>
      </c>
      <c r="E1383" s="24">
        <v>81326.600000000006</v>
      </c>
    </row>
    <row r="1384" spans="1:5" x14ac:dyDescent="0.25">
      <c r="A1384" s="22">
        <v>43909</v>
      </c>
      <c r="B1384" s="23">
        <v>213</v>
      </c>
      <c r="C1384" s="23" t="s">
        <v>609</v>
      </c>
      <c r="D1384" s="23" t="s">
        <v>610</v>
      </c>
      <c r="E1384" s="24">
        <v>143200</v>
      </c>
    </row>
    <row r="1385" spans="1:5" x14ac:dyDescent="0.25">
      <c r="A1385" s="22">
        <v>43934</v>
      </c>
      <c r="B1385" s="23">
        <v>220</v>
      </c>
      <c r="C1385" s="23" t="s">
        <v>609</v>
      </c>
      <c r="D1385" s="23" t="s">
        <v>610</v>
      </c>
      <c r="E1385" s="24">
        <v>91500</v>
      </c>
    </row>
    <row r="1386" spans="1:5" x14ac:dyDescent="0.25">
      <c r="A1386" s="22">
        <v>43936</v>
      </c>
      <c r="B1386" s="23">
        <v>219</v>
      </c>
      <c r="C1386" s="23" t="s">
        <v>609</v>
      </c>
      <c r="D1386" s="23" t="s">
        <v>611</v>
      </c>
      <c r="E1386" s="24">
        <v>96250</v>
      </c>
    </row>
    <row r="1387" spans="1:5" x14ac:dyDescent="0.25">
      <c r="A1387" s="22">
        <v>43936</v>
      </c>
      <c r="B1387" s="23">
        <v>221</v>
      </c>
      <c r="C1387" s="23" t="s">
        <v>609</v>
      </c>
      <c r="D1387" s="23" t="s">
        <v>611</v>
      </c>
      <c r="E1387" s="24">
        <v>87500</v>
      </c>
    </row>
    <row r="1388" spans="1:5" x14ac:dyDescent="0.25">
      <c r="A1388" s="22">
        <v>43941</v>
      </c>
      <c r="B1388" s="23">
        <v>218</v>
      </c>
      <c r="C1388" s="23" t="s">
        <v>609</v>
      </c>
      <c r="D1388" s="23" t="s">
        <v>612</v>
      </c>
      <c r="E1388" s="24">
        <v>91500</v>
      </c>
    </row>
    <row r="1389" spans="1:5" x14ac:dyDescent="0.25">
      <c r="A1389" s="22">
        <v>43992</v>
      </c>
      <c r="B1389" s="23">
        <v>230</v>
      </c>
      <c r="C1389" s="23" t="s">
        <v>609</v>
      </c>
      <c r="D1389" s="23" t="s">
        <v>612</v>
      </c>
      <c r="E1389" s="24">
        <v>136500</v>
      </c>
    </row>
    <row r="1390" spans="1:5" x14ac:dyDescent="0.25">
      <c r="A1390" s="22">
        <v>44004</v>
      </c>
      <c r="B1390" s="23">
        <v>232</v>
      </c>
      <c r="C1390" s="23" t="s">
        <v>609</v>
      </c>
      <c r="D1390" s="23" t="s">
        <v>612</v>
      </c>
      <c r="E1390" s="24">
        <v>133375</v>
      </c>
    </row>
    <row r="1391" spans="1:5" x14ac:dyDescent="0.25">
      <c r="A1391" s="22">
        <v>44015</v>
      </c>
      <c r="B1391" s="23">
        <v>234</v>
      </c>
      <c r="C1391" s="23" t="s">
        <v>609</v>
      </c>
      <c r="D1391" s="23" t="s">
        <v>611</v>
      </c>
      <c r="E1391" s="24">
        <v>139250</v>
      </c>
    </row>
    <row r="1392" spans="1:5" x14ac:dyDescent="0.25">
      <c r="A1392" s="22">
        <v>44022</v>
      </c>
      <c r="B1392" s="23">
        <v>236</v>
      </c>
      <c r="C1392" s="23" t="s">
        <v>609</v>
      </c>
      <c r="D1392" s="23" t="s">
        <v>613</v>
      </c>
      <c r="E1392" s="24">
        <v>132500</v>
      </c>
    </row>
    <row r="1393" spans="1:5" x14ac:dyDescent="0.25">
      <c r="A1393" s="22">
        <v>44025</v>
      </c>
      <c r="B1393" s="23">
        <v>237</v>
      </c>
      <c r="C1393" s="23" t="s">
        <v>609</v>
      </c>
      <c r="D1393" s="23" t="s">
        <v>611</v>
      </c>
      <c r="E1393" s="24">
        <v>101100</v>
      </c>
    </row>
    <row r="1394" spans="1:5" x14ac:dyDescent="0.25">
      <c r="A1394" s="22">
        <v>44028</v>
      </c>
      <c r="B1394" s="23">
        <v>239</v>
      </c>
      <c r="C1394" s="23" t="s">
        <v>609</v>
      </c>
      <c r="D1394" s="23" t="s">
        <v>612</v>
      </c>
      <c r="E1394" s="24">
        <v>122000</v>
      </c>
    </row>
    <row r="1395" spans="1:5" x14ac:dyDescent="0.25">
      <c r="A1395" s="22">
        <v>44033</v>
      </c>
      <c r="B1395" s="23">
        <v>245</v>
      </c>
      <c r="C1395" s="23" t="s">
        <v>609</v>
      </c>
      <c r="D1395" s="23" t="s">
        <v>67</v>
      </c>
      <c r="E1395" s="24">
        <v>130250</v>
      </c>
    </row>
    <row r="1396" spans="1:5" x14ac:dyDescent="0.25">
      <c r="A1396" s="22">
        <v>44055</v>
      </c>
      <c r="B1396" s="23">
        <v>279</v>
      </c>
      <c r="C1396" s="23" t="s">
        <v>609</v>
      </c>
      <c r="D1396" s="23" t="s">
        <v>616</v>
      </c>
      <c r="E1396" s="24">
        <v>146500</v>
      </c>
    </row>
    <row r="1397" spans="1:5" x14ac:dyDescent="0.25">
      <c r="A1397" s="22">
        <v>44067</v>
      </c>
      <c r="B1397" s="23">
        <v>247</v>
      </c>
      <c r="C1397" s="23" t="s">
        <v>609</v>
      </c>
      <c r="D1397" s="23" t="s">
        <v>66</v>
      </c>
      <c r="E1397" s="24">
        <v>146500</v>
      </c>
    </row>
    <row r="1398" spans="1:5" x14ac:dyDescent="0.25">
      <c r="A1398" s="22">
        <v>44088</v>
      </c>
      <c r="B1398" s="23">
        <v>251</v>
      </c>
      <c r="C1398" s="23" t="s">
        <v>609</v>
      </c>
      <c r="D1398" s="23" t="s">
        <v>465</v>
      </c>
      <c r="E1398" s="24">
        <v>135500</v>
      </c>
    </row>
    <row r="1399" spans="1:5" x14ac:dyDescent="0.25">
      <c r="A1399" s="22">
        <v>44113</v>
      </c>
      <c r="B1399" s="23">
        <v>261</v>
      </c>
      <c r="C1399" s="23" t="s">
        <v>609</v>
      </c>
      <c r="D1399" s="23" t="s">
        <v>614</v>
      </c>
      <c r="E1399" s="24">
        <v>63000</v>
      </c>
    </row>
    <row r="1400" spans="1:5" x14ac:dyDescent="0.25">
      <c r="A1400" s="22">
        <v>44124</v>
      </c>
      <c r="B1400" s="23">
        <v>255</v>
      </c>
      <c r="C1400" s="23" t="s">
        <v>609</v>
      </c>
      <c r="D1400" s="23" t="s">
        <v>615</v>
      </c>
      <c r="E1400" s="24">
        <v>145000</v>
      </c>
    </row>
    <row r="1401" spans="1:5" x14ac:dyDescent="0.25">
      <c r="A1401" s="22">
        <v>44180</v>
      </c>
      <c r="B1401" s="23">
        <v>282</v>
      </c>
      <c r="C1401" s="23" t="s">
        <v>609</v>
      </c>
      <c r="D1401" s="23" t="s">
        <v>612</v>
      </c>
      <c r="E1401" s="24">
        <v>139500</v>
      </c>
    </row>
    <row r="1402" spans="1:5" x14ac:dyDescent="0.25">
      <c r="A1402" s="22">
        <v>44194</v>
      </c>
      <c r="B1402" s="23">
        <v>288</v>
      </c>
      <c r="C1402" s="23" t="s">
        <v>609</v>
      </c>
      <c r="D1402" s="23" t="s">
        <v>66</v>
      </c>
      <c r="E1402" s="24">
        <v>6000</v>
      </c>
    </row>
    <row r="1403" spans="1:5" x14ac:dyDescent="0.25">
      <c r="A1403" s="22">
        <v>44356</v>
      </c>
      <c r="B1403" s="23">
        <v>338</v>
      </c>
      <c r="C1403" s="23" t="s">
        <v>609</v>
      </c>
      <c r="D1403" s="23" t="s">
        <v>610</v>
      </c>
      <c r="E1403" s="24">
        <v>63750</v>
      </c>
    </row>
    <row r="1404" spans="1:5" x14ac:dyDescent="0.25">
      <c r="A1404" s="22">
        <v>44363</v>
      </c>
      <c r="B1404" s="23">
        <v>339</v>
      </c>
      <c r="C1404" s="23" t="s">
        <v>609</v>
      </c>
      <c r="D1404" s="23" t="s">
        <v>612</v>
      </c>
      <c r="E1404" s="24">
        <v>106000</v>
      </c>
    </row>
    <row r="1405" spans="1:5" x14ac:dyDescent="0.25">
      <c r="A1405" s="22">
        <v>44363</v>
      </c>
      <c r="B1405" s="23">
        <v>340</v>
      </c>
      <c r="C1405" s="23" t="s">
        <v>609</v>
      </c>
      <c r="D1405" s="23" t="s">
        <v>66</v>
      </c>
      <c r="E1405" s="24">
        <v>48000</v>
      </c>
    </row>
    <row r="1406" spans="1:5" x14ac:dyDescent="0.25">
      <c r="A1406" s="22">
        <v>44369</v>
      </c>
      <c r="B1406" s="23">
        <v>342</v>
      </c>
      <c r="C1406" s="23" t="s">
        <v>609</v>
      </c>
      <c r="D1406" s="23" t="s">
        <v>612</v>
      </c>
      <c r="E1406" s="24">
        <v>91500</v>
      </c>
    </row>
    <row r="1407" spans="1:5" x14ac:dyDescent="0.25">
      <c r="A1407" s="22">
        <v>44375</v>
      </c>
      <c r="B1407" s="23">
        <v>346</v>
      </c>
      <c r="C1407" s="23" t="s">
        <v>609</v>
      </c>
      <c r="D1407" s="23" t="s">
        <v>617</v>
      </c>
      <c r="E1407" s="24">
        <v>88250</v>
      </c>
    </row>
    <row r="1408" spans="1:5" x14ac:dyDescent="0.25">
      <c r="A1408" s="22">
        <v>44410</v>
      </c>
      <c r="B1408" s="23">
        <v>355</v>
      </c>
      <c r="C1408" s="23" t="s">
        <v>609</v>
      </c>
      <c r="D1408" s="23" t="s">
        <v>618</v>
      </c>
      <c r="E1408" s="24">
        <v>127500</v>
      </c>
    </row>
    <row r="1409" spans="1:5" x14ac:dyDescent="0.25">
      <c r="A1409" s="22">
        <v>44421</v>
      </c>
      <c r="B1409" s="23">
        <v>356</v>
      </c>
      <c r="C1409" s="23" t="s">
        <v>609</v>
      </c>
      <c r="D1409" s="23" t="s">
        <v>24</v>
      </c>
      <c r="E1409" s="24">
        <v>101375</v>
      </c>
    </row>
    <row r="1410" spans="1:5" x14ac:dyDescent="0.25">
      <c r="A1410" s="22">
        <v>44425</v>
      </c>
      <c r="B1410" s="23">
        <v>360</v>
      </c>
      <c r="C1410" s="23" t="s">
        <v>609</v>
      </c>
      <c r="D1410" s="23" t="s">
        <v>617</v>
      </c>
      <c r="E1410" s="24">
        <v>127550</v>
      </c>
    </row>
    <row r="1411" spans="1:5" x14ac:dyDescent="0.25">
      <c r="A1411" s="22">
        <v>44427</v>
      </c>
      <c r="B1411" s="23">
        <v>362</v>
      </c>
      <c r="C1411" s="23" t="s">
        <v>609</v>
      </c>
      <c r="D1411" s="23" t="s">
        <v>619</v>
      </c>
      <c r="E1411" s="24">
        <v>114750</v>
      </c>
    </row>
    <row r="1412" spans="1:5" x14ac:dyDescent="0.25">
      <c r="A1412" s="22">
        <v>44432</v>
      </c>
      <c r="B1412" s="23">
        <v>369</v>
      </c>
      <c r="C1412" s="23" t="s">
        <v>609</v>
      </c>
      <c r="D1412" s="23" t="s">
        <v>617</v>
      </c>
      <c r="E1412" s="24">
        <v>111850</v>
      </c>
    </row>
    <row r="1413" spans="1:5" x14ac:dyDescent="0.25">
      <c r="A1413" s="22">
        <v>44440</v>
      </c>
      <c r="B1413" s="23">
        <v>370</v>
      </c>
      <c r="C1413" s="23" t="s">
        <v>609</v>
      </c>
      <c r="D1413" s="23" t="s">
        <v>617</v>
      </c>
      <c r="E1413" s="24">
        <v>130250</v>
      </c>
    </row>
    <row r="1414" spans="1:5" x14ac:dyDescent="0.25">
      <c r="A1414" s="22">
        <v>44441</v>
      </c>
      <c r="B1414" s="23">
        <v>371</v>
      </c>
      <c r="C1414" s="23" t="s">
        <v>609</v>
      </c>
      <c r="D1414" s="23" t="s">
        <v>617</v>
      </c>
      <c r="E1414" s="24">
        <v>130250</v>
      </c>
    </row>
    <row r="1415" spans="1:5" x14ac:dyDescent="0.25">
      <c r="A1415" s="22">
        <v>44452</v>
      </c>
      <c r="B1415" s="23">
        <v>375</v>
      </c>
      <c r="C1415" s="23" t="s">
        <v>609</v>
      </c>
      <c r="D1415" s="23" t="s">
        <v>610</v>
      </c>
      <c r="E1415" s="24">
        <v>112250</v>
      </c>
    </row>
    <row r="1416" spans="1:5" x14ac:dyDescent="0.25">
      <c r="A1416" s="22">
        <v>44462</v>
      </c>
      <c r="B1416" s="23">
        <v>376</v>
      </c>
      <c r="C1416" s="23" t="s">
        <v>609</v>
      </c>
      <c r="D1416" s="23" t="s">
        <v>66</v>
      </c>
      <c r="E1416" s="24">
        <v>123250</v>
      </c>
    </row>
    <row r="1417" spans="1:5" x14ac:dyDescent="0.25">
      <c r="A1417" s="22">
        <v>44488</v>
      </c>
      <c r="B1417" s="23">
        <v>390</v>
      </c>
      <c r="C1417" s="23" t="s">
        <v>609</v>
      </c>
      <c r="D1417" s="23" t="s">
        <v>617</v>
      </c>
      <c r="E1417" s="24">
        <v>126750</v>
      </c>
    </row>
    <row r="1418" spans="1:5" x14ac:dyDescent="0.25">
      <c r="A1418" s="22">
        <v>44512</v>
      </c>
      <c r="B1418" s="23">
        <v>399</v>
      </c>
      <c r="C1418" s="23" t="s">
        <v>609</v>
      </c>
      <c r="D1418" s="23" t="s">
        <v>617</v>
      </c>
      <c r="E1418" s="24">
        <v>121250</v>
      </c>
    </row>
    <row r="1419" spans="1:5" x14ac:dyDescent="0.25">
      <c r="A1419" s="22">
        <v>44530</v>
      </c>
      <c r="B1419" s="23">
        <v>401</v>
      </c>
      <c r="C1419" s="23" t="s">
        <v>609</v>
      </c>
      <c r="D1419" s="23" t="s">
        <v>614</v>
      </c>
      <c r="E1419" s="24">
        <v>106000</v>
      </c>
    </row>
    <row r="1420" spans="1:5" x14ac:dyDescent="0.25">
      <c r="A1420" s="22">
        <v>44530</v>
      </c>
      <c r="B1420" s="23">
        <v>403</v>
      </c>
      <c r="C1420" s="23" t="s">
        <v>609</v>
      </c>
      <c r="D1420" s="23" t="s">
        <v>618</v>
      </c>
      <c r="E1420" s="24">
        <v>36000</v>
      </c>
    </row>
    <row r="1421" spans="1:5" x14ac:dyDescent="0.25">
      <c r="A1421" s="22">
        <v>44547</v>
      </c>
      <c r="B1421" s="23">
        <v>406</v>
      </c>
      <c r="C1421" s="23" t="s">
        <v>609</v>
      </c>
      <c r="D1421" s="23" t="s">
        <v>617</v>
      </c>
      <c r="E1421" s="24">
        <v>106000</v>
      </c>
    </row>
    <row r="1422" spans="1:5" x14ac:dyDescent="0.25">
      <c r="A1422" s="22">
        <v>44553</v>
      </c>
      <c r="B1422" s="23">
        <v>414</v>
      </c>
      <c r="C1422" s="23" t="s">
        <v>609</v>
      </c>
      <c r="D1422" s="23" t="s">
        <v>617</v>
      </c>
      <c r="E1422" s="24">
        <v>125000</v>
      </c>
    </row>
    <row r="1423" spans="1:5" x14ac:dyDescent="0.25">
      <c r="A1423" s="22">
        <v>44557</v>
      </c>
      <c r="B1423" s="23">
        <v>415</v>
      </c>
      <c r="C1423" s="23" t="s">
        <v>609</v>
      </c>
      <c r="D1423" s="23" t="s">
        <v>24</v>
      </c>
      <c r="E1423" s="24">
        <v>87600</v>
      </c>
    </row>
    <row r="1424" spans="1:5" x14ac:dyDescent="0.25">
      <c r="A1424" s="22">
        <v>44557</v>
      </c>
      <c r="B1424" s="23">
        <v>416</v>
      </c>
      <c r="C1424" s="23" t="s">
        <v>609</v>
      </c>
      <c r="D1424" s="23" t="s">
        <v>620</v>
      </c>
      <c r="E1424" s="24">
        <v>68000</v>
      </c>
    </row>
    <row r="1425" spans="1:5" x14ac:dyDescent="0.25">
      <c r="A1425" s="22">
        <v>44670</v>
      </c>
      <c r="B1425" s="23">
        <v>450</v>
      </c>
      <c r="C1425" s="23" t="s">
        <v>609</v>
      </c>
      <c r="D1425" s="23" t="s">
        <v>24</v>
      </c>
      <c r="E1425" s="24">
        <v>157250</v>
      </c>
    </row>
    <row r="1426" spans="1:5" x14ac:dyDescent="0.25">
      <c r="A1426" s="22">
        <v>44678</v>
      </c>
      <c r="B1426" s="23">
        <v>453</v>
      </c>
      <c r="C1426" s="23" t="s">
        <v>609</v>
      </c>
      <c r="D1426" s="23" t="s">
        <v>24</v>
      </c>
      <c r="E1426" s="24">
        <v>152500</v>
      </c>
    </row>
    <row r="1427" spans="1:5" x14ac:dyDescent="0.25">
      <c r="A1427" s="22">
        <v>44678</v>
      </c>
      <c r="B1427" s="23">
        <v>454</v>
      </c>
      <c r="C1427" s="23" t="s">
        <v>609</v>
      </c>
      <c r="D1427" s="23" t="s">
        <v>24</v>
      </c>
      <c r="E1427" s="24">
        <v>95000</v>
      </c>
    </row>
    <row r="1428" spans="1:5" x14ac:dyDescent="0.25">
      <c r="A1428" s="22">
        <v>44687</v>
      </c>
      <c r="B1428" s="23">
        <v>456</v>
      </c>
      <c r="C1428" s="23" t="s">
        <v>609</v>
      </c>
      <c r="D1428" s="23" t="s">
        <v>24</v>
      </c>
      <c r="E1428" s="24">
        <v>163250</v>
      </c>
    </row>
    <row r="1429" spans="1:5" x14ac:dyDescent="0.25">
      <c r="A1429" s="22">
        <v>44720</v>
      </c>
      <c r="B1429" s="23">
        <v>467</v>
      </c>
      <c r="C1429" s="23" t="s">
        <v>609</v>
      </c>
      <c r="D1429" s="23" t="s">
        <v>24</v>
      </c>
      <c r="E1429" s="24">
        <v>90000</v>
      </c>
    </row>
    <row r="1430" spans="1:5" x14ac:dyDescent="0.25">
      <c r="A1430" s="22">
        <v>44720</v>
      </c>
      <c r="B1430" s="23">
        <v>468</v>
      </c>
      <c r="C1430" s="23" t="s">
        <v>609</v>
      </c>
      <c r="D1430" s="23" t="s">
        <v>24</v>
      </c>
      <c r="E1430" s="24">
        <v>13000</v>
      </c>
    </row>
    <row r="1431" spans="1:5" x14ac:dyDescent="0.25">
      <c r="A1431" s="22">
        <v>44727</v>
      </c>
      <c r="B1431" s="23">
        <v>471</v>
      </c>
      <c r="C1431" s="23" t="s">
        <v>609</v>
      </c>
      <c r="D1431" s="23" t="s">
        <v>24</v>
      </c>
      <c r="E1431" s="24">
        <v>90000</v>
      </c>
    </row>
    <row r="1432" spans="1:5" x14ac:dyDescent="0.25">
      <c r="A1432" s="22">
        <v>44727</v>
      </c>
      <c r="B1432" s="23">
        <v>472</v>
      </c>
      <c r="C1432" s="23" t="s">
        <v>609</v>
      </c>
      <c r="D1432" s="23" t="s">
        <v>24</v>
      </c>
      <c r="E1432" s="24">
        <v>91500</v>
      </c>
    </row>
    <row r="1433" spans="1:5" x14ac:dyDescent="0.25">
      <c r="A1433" s="22">
        <v>44753</v>
      </c>
      <c r="B1433" s="23">
        <v>477</v>
      </c>
      <c r="C1433" s="23" t="s">
        <v>609</v>
      </c>
      <c r="D1433" s="23" t="s">
        <v>24</v>
      </c>
      <c r="E1433" s="24">
        <v>156900</v>
      </c>
    </row>
    <row r="1434" spans="1:5" x14ac:dyDescent="0.25">
      <c r="A1434" s="22">
        <v>44768</v>
      </c>
      <c r="B1434" s="23">
        <v>482</v>
      </c>
      <c r="C1434" s="23" t="s">
        <v>609</v>
      </c>
      <c r="D1434" s="23" t="s">
        <v>24</v>
      </c>
      <c r="E1434" s="24">
        <v>136000</v>
      </c>
    </row>
    <row r="1435" spans="1:5" x14ac:dyDescent="0.25">
      <c r="A1435" s="22">
        <v>44771</v>
      </c>
      <c r="B1435" s="23">
        <v>485</v>
      </c>
      <c r="C1435" s="23" t="s">
        <v>609</v>
      </c>
      <c r="D1435" s="23" t="s">
        <v>617</v>
      </c>
      <c r="E1435" s="24">
        <v>61000</v>
      </c>
    </row>
    <row r="1436" spans="1:5" x14ac:dyDescent="0.25">
      <c r="A1436" s="22">
        <v>44771</v>
      </c>
      <c r="B1436" s="23">
        <v>486</v>
      </c>
      <c r="C1436" s="23" t="s">
        <v>609</v>
      </c>
      <c r="D1436" s="23" t="s">
        <v>621</v>
      </c>
      <c r="E1436" s="24">
        <v>141000</v>
      </c>
    </row>
    <row r="1437" spans="1:5" x14ac:dyDescent="0.25">
      <c r="A1437" s="22">
        <v>44783</v>
      </c>
      <c r="B1437" s="23">
        <v>489</v>
      </c>
      <c r="C1437" s="23" t="s">
        <v>609</v>
      </c>
      <c r="D1437" s="23" t="s">
        <v>617</v>
      </c>
      <c r="E1437" s="24">
        <v>132900</v>
      </c>
    </row>
    <row r="1438" spans="1:5" x14ac:dyDescent="0.25">
      <c r="A1438" s="22">
        <v>44783</v>
      </c>
      <c r="B1438" s="23">
        <v>494</v>
      </c>
      <c r="C1438" s="23" t="s">
        <v>609</v>
      </c>
      <c r="D1438" s="23" t="s">
        <v>617</v>
      </c>
      <c r="E1438" s="24">
        <v>160250</v>
      </c>
    </row>
    <row r="1439" spans="1:5" x14ac:dyDescent="0.25">
      <c r="A1439" s="22">
        <v>44785</v>
      </c>
      <c r="B1439" s="23">
        <v>413</v>
      </c>
      <c r="C1439" s="23" t="s">
        <v>609</v>
      </c>
      <c r="D1439" s="23" t="s">
        <v>617</v>
      </c>
      <c r="E1439" s="24">
        <v>112250</v>
      </c>
    </row>
    <row r="1440" spans="1:5" x14ac:dyDescent="0.25">
      <c r="A1440" s="22">
        <v>44803</v>
      </c>
      <c r="B1440" s="23">
        <v>500</v>
      </c>
      <c r="C1440" s="23" t="s">
        <v>609</v>
      </c>
      <c r="D1440" s="23" t="s">
        <v>751</v>
      </c>
      <c r="E1440" s="24">
        <v>42500</v>
      </c>
    </row>
    <row r="1441" spans="1:5" x14ac:dyDescent="0.25">
      <c r="A1441" s="22">
        <v>44803</v>
      </c>
      <c r="B1441" s="23">
        <v>499</v>
      </c>
      <c r="C1441" s="23" t="s">
        <v>609</v>
      </c>
      <c r="D1441" s="23" t="s">
        <v>752</v>
      </c>
      <c r="E1441" s="24">
        <v>100000</v>
      </c>
    </row>
    <row r="1442" spans="1:5" x14ac:dyDescent="0.25">
      <c r="A1442" s="22">
        <v>44803</v>
      </c>
      <c r="B1442" s="23">
        <v>497</v>
      </c>
      <c r="C1442" s="23" t="s">
        <v>609</v>
      </c>
      <c r="D1442" s="23" t="s">
        <v>753</v>
      </c>
      <c r="E1442" s="24">
        <v>30000</v>
      </c>
    </row>
    <row r="1443" spans="1:5" x14ac:dyDescent="0.25">
      <c r="A1443" s="22">
        <v>44833</v>
      </c>
      <c r="B1443" s="23">
        <v>4102</v>
      </c>
      <c r="C1443" s="23" t="s">
        <v>609</v>
      </c>
      <c r="D1443" s="23" t="s">
        <v>617</v>
      </c>
      <c r="E1443" s="24">
        <v>30500</v>
      </c>
    </row>
    <row r="1444" spans="1:5" x14ac:dyDescent="0.25">
      <c r="A1444" s="22">
        <v>44833</v>
      </c>
      <c r="B1444" s="23">
        <v>4103</v>
      </c>
      <c r="C1444" s="23" t="s">
        <v>609</v>
      </c>
      <c r="D1444" s="23" t="s">
        <v>835</v>
      </c>
      <c r="E1444" s="24">
        <v>37500</v>
      </c>
    </row>
    <row r="1445" spans="1:5" x14ac:dyDescent="0.25">
      <c r="A1445" s="22">
        <v>44833</v>
      </c>
      <c r="B1445" s="23">
        <v>4153</v>
      </c>
      <c r="C1445" s="23" t="s">
        <v>609</v>
      </c>
      <c r="D1445" s="23" t="s">
        <v>24</v>
      </c>
      <c r="E1445" s="24">
        <v>150000</v>
      </c>
    </row>
    <row r="1446" spans="1:5" x14ac:dyDescent="0.25">
      <c r="A1446" s="22">
        <v>44833</v>
      </c>
      <c r="B1446" s="23">
        <v>4177</v>
      </c>
      <c r="C1446" s="23" t="s">
        <v>609</v>
      </c>
      <c r="D1446" s="23" t="s">
        <v>24</v>
      </c>
      <c r="E1446" s="24">
        <v>68000</v>
      </c>
    </row>
    <row r="1447" spans="1:5" x14ac:dyDescent="0.25">
      <c r="A1447" s="22">
        <v>44833</v>
      </c>
      <c r="B1447" s="23">
        <v>4119</v>
      </c>
      <c r="C1447" s="23" t="s">
        <v>609</v>
      </c>
      <c r="D1447" s="23" t="s">
        <v>24</v>
      </c>
      <c r="E1447" s="24">
        <v>68000</v>
      </c>
    </row>
    <row r="1448" spans="1:5" x14ac:dyDescent="0.25">
      <c r="A1448" s="22">
        <v>44834</v>
      </c>
      <c r="B1448" s="23">
        <v>4181</v>
      </c>
      <c r="C1448" s="23" t="s">
        <v>609</v>
      </c>
      <c r="D1448" s="23" t="s">
        <v>24</v>
      </c>
      <c r="E1448" s="24">
        <v>100000</v>
      </c>
    </row>
    <row r="1449" spans="1:5" x14ac:dyDescent="0.25">
      <c r="A1449" s="22">
        <v>44834</v>
      </c>
      <c r="B1449" s="23">
        <v>4207</v>
      </c>
      <c r="C1449" s="23" t="s">
        <v>609</v>
      </c>
      <c r="D1449" s="23" t="s">
        <v>752</v>
      </c>
      <c r="E1449" s="24">
        <v>100000</v>
      </c>
    </row>
    <row r="1450" spans="1:5" x14ac:dyDescent="0.25">
      <c r="A1450" s="22">
        <v>44834</v>
      </c>
      <c r="B1450" s="23">
        <v>4217</v>
      </c>
      <c r="C1450" s="23" t="s">
        <v>609</v>
      </c>
      <c r="D1450" s="23" t="s">
        <v>836</v>
      </c>
      <c r="E1450" s="24">
        <v>68000</v>
      </c>
    </row>
    <row r="1451" spans="1:5" x14ac:dyDescent="0.25">
      <c r="A1451" s="22">
        <v>44834</v>
      </c>
      <c r="B1451" s="23">
        <v>4208</v>
      </c>
      <c r="C1451" s="23" t="s">
        <v>609</v>
      </c>
      <c r="D1451" s="23" t="s">
        <v>528</v>
      </c>
      <c r="E1451" s="24">
        <v>103500</v>
      </c>
    </row>
    <row r="1452" spans="1:5" x14ac:dyDescent="0.25">
      <c r="A1452" s="22">
        <v>43892</v>
      </c>
      <c r="B1452" s="23">
        <v>13</v>
      </c>
      <c r="C1452" s="23" t="s">
        <v>622</v>
      </c>
      <c r="D1452" s="23" t="s">
        <v>623</v>
      </c>
      <c r="E1452" s="24">
        <v>38940</v>
      </c>
    </row>
    <row r="1453" spans="1:5" x14ac:dyDescent="0.25">
      <c r="A1453" s="22">
        <v>44025</v>
      </c>
      <c r="B1453" s="23">
        <v>95</v>
      </c>
      <c r="C1453" s="23" t="s">
        <v>579</v>
      </c>
      <c r="D1453" s="23" t="s">
        <v>581</v>
      </c>
      <c r="E1453" s="24">
        <v>42500</v>
      </c>
    </row>
    <row r="1454" spans="1:5" x14ac:dyDescent="0.25">
      <c r="A1454" s="22">
        <v>44025</v>
      </c>
      <c r="B1454" s="23">
        <v>96</v>
      </c>
      <c r="C1454" s="23" t="s">
        <v>579</v>
      </c>
      <c r="D1454" s="23" t="s">
        <v>580</v>
      </c>
      <c r="E1454" s="24">
        <v>76800</v>
      </c>
    </row>
    <row r="1455" spans="1:5" x14ac:dyDescent="0.25">
      <c r="A1455" s="22">
        <v>44053</v>
      </c>
      <c r="B1455" s="23">
        <v>97</v>
      </c>
      <c r="C1455" s="23" t="s">
        <v>579</v>
      </c>
      <c r="D1455" s="23" t="s">
        <v>581</v>
      </c>
      <c r="E1455" s="24">
        <v>117400</v>
      </c>
    </row>
    <row r="1456" spans="1:5" x14ac:dyDescent="0.25">
      <c r="A1456" s="22">
        <v>44053</v>
      </c>
      <c r="B1456" s="23">
        <v>98</v>
      </c>
      <c r="C1456" s="23" t="s">
        <v>579</v>
      </c>
      <c r="D1456" s="23" t="s">
        <v>580</v>
      </c>
      <c r="E1456" s="24">
        <v>76800</v>
      </c>
    </row>
    <row r="1457" spans="1:5" x14ac:dyDescent="0.25">
      <c r="A1457" s="22">
        <v>44071</v>
      </c>
      <c r="B1457" s="23">
        <v>99</v>
      </c>
      <c r="C1457" s="23" t="s">
        <v>579</v>
      </c>
      <c r="D1457" s="23" t="s">
        <v>581</v>
      </c>
      <c r="E1457" s="24">
        <v>117400</v>
      </c>
    </row>
    <row r="1458" spans="1:5" x14ac:dyDescent="0.25">
      <c r="A1458" s="22">
        <v>44071</v>
      </c>
      <c r="B1458" s="23">
        <v>100</v>
      </c>
      <c r="C1458" s="23" t="s">
        <v>579</v>
      </c>
      <c r="D1458" s="23" t="s">
        <v>581</v>
      </c>
      <c r="E1458" s="24">
        <v>76800</v>
      </c>
    </row>
    <row r="1459" spans="1:5" x14ac:dyDescent="0.25">
      <c r="A1459" s="22">
        <v>44116</v>
      </c>
      <c r="B1459" s="23">
        <v>103</v>
      </c>
      <c r="C1459" s="23" t="s">
        <v>579</v>
      </c>
      <c r="D1459" s="23" t="s">
        <v>581</v>
      </c>
      <c r="E1459" s="24">
        <v>80400</v>
      </c>
    </row>
    <row r="1460" spans="1:5" x14ac:dyDescent="0.25">
      <c r="A1460" s="22">
        <v>44116</v>
      </c>
      <c r="B1460" s="23">
        <v>104</v>
      </c>
      <c r="C1460" s="23" t="s">
        <v>579</v>
      </c>
      <c r="D1460" s="23" t="s">
        <v>581</v>
      </c>
      <c r="E1460" s="24">
        <v>117400</v>
      </c>
    </row>
    <row r="1461" spans="1:5" x14ac:dyDescent="0.25">
      <c r="A1461" s="22">
        <v>43230</v>
      </c>
      <c r="B1461" s="23">
        <v>3497</v>
      </c>
      <c r="C1461" s="23" t="s">
        <v>575</v>
      </c>
      <c r="D1461" s="23" t="s">
        <v>576</v>
      </c>
      <c r="E1461" s="24">
        <v>61684.5</v>
      </c>
    </row>
    <row r="1462" spans="1:5" x14ac:dyDescent="0.25">
      <c r="A1462" s="22">
        <v>43243</v>
      </c>
      <c r="B1462" s="23">
        <v>3512</v>
      </c>
      <c r="C1462" s="23" t="s">
        <v>575</v>
      </c>
      <c r="D1462" s="23" t="s">
        <v>577</v>
      </c>
      <c r="E1462" s="24">
        <v>12611.84</v>
      </c>
    </row>
    <row r="1463" spans="1:5" x14ac:dyDescent="0.25">
      <c r="A1463" s="22">
        <v>43244</v>
      </c>
      <c r="B1463" s="23">
        <v>3517</v>
      </c>
      <c r="C1463" s="23" t="s">
        <v>575</v>
      </c>
      <c r="D1463" s="23" t="s">
        <v>578</v>
      </c>
      <c r="E1463" s="24">
        <v>21927</v>
      </c>
    </row>
    <row r="1464" spans="1:5" x14ac:dyDescent="0.25">
      <c r="A1464" s="22">
        <v>43250</v>
      </c>
      <c r="B1464" s="23">
        <v>3523</v>
      </c>
      <c r="C1464" s="23" t="s">
        <v>575</v>
      </c>
      <c r="D1464" s="23" t="s">
        <v>578</v>
      </c>
      <c r="E1464" s="24">
        <v>54270.06</v>
      </c>
    </row>
    <row r="1465" spans="1:5" x14ac:dyDescent="0.25">
      <c r="A1465" s="22">
        <v>43264</v>
      </c>
      <c r="B1465" s="23">
        <v>3541</v>
      </c>
      <c r="C1465" s="23" t="s">
        <v>575</v>
      </c>
      <c r="D1465" s="23" t="s">
        <v>23</v>
      </c>
      <c r="E1465" s="24">
        <v>15015</v>
      </c>
    </row>
    <row r="1466" spans="1:5" x14ac:dyDescent="0.25">
      <c r="A1466" s="22">
        <v>43371</v>
      </c>
      <c r="B1466" s="23">
        <v>3685</v>
      </c>
      <c r="C1466" s="23" t="s">
        <v>575</v>
      </c>
      <c r="D1466" s="23" t="s">
        <v>170</v>
      </c>
      <c r="E1466" s="24">
        <v>53638.5</v>
      </c>
    </row>
    <row r="1467" spans="1:5" x14ac:dyDescent="0.25">
      <c r="A1467" s="22">
        <v>44219</v>
      </c>
      <c r="B1467" s="23">
        <v>940</v>
      </c>
      <c r="C1467" s="23" t="s">
        <v>624</v>
      </c>
      <c r="D1467" s="23" t="s">
        <v>630</v>
      </c>
      <c r="E1467" s="24">
        <v>123581.25</v>
      </c>
    </row>
    <row r="1468" spans="1:5" x14ac:dyDescent="0.25">
      <c r="A1468" s="22">
        <v>44441</v>
      </c>
      <c r="B1468" s="23">
        <v>821</v>
      </c>
      <c r="C1468" s="23" t="s">
        <v>624</v>
      </c>
      <c r="D1468" s="23" t="s">
        <v>625</v>
      </c>
      <c r="E1468" s="24">
        <v>128231.78</v>
      </c>
    </row>
    <row r="1469" spans="1:5" x14ac:dyDescent="0.25">
      <c r="A1469" s="22">
        <v>44473</v>
      </c>
      <c r="B1469" s="23">
        <v>852</v>
      </c>
      <c r="C1469" s="23" t="s">
        <v>624</v>
      </c>
      <c r="D1469" s="23" t="s">
        <v>625</v>
      </c>
      <c r="E1469" s="24">
        <v>112487.03999999999</v>
      </c>
    </row>
    <row r="1470" spans="1:5" x14ac:dyDescent="0.25">
      <c r="A1470" s="22">
        <v>44481</v>
      </c>
      <c r="B1470" s="23">
        <v>855</v>
      </c>
      <c r="C1470" s="23" t="s">
        <v>624</v>
      </c>
      <c r="D1470" s="23" t="s">
        <v>626</v>
      </c>
      <c r="E1470" s="24">
        <v>59455</v>
      </c>
    </row>
    <row r="1471" spans="1:5" x14ac:dyDescent="0.25">
      <c r="A1471" s="22">
        <v>44481</v>
      </c>
      <c r="B1471" s="23">
        <v>856</v>
      </c>
      <c r="C1471" s="23" t="s">
        <v>624</v>
      </c>
      <c r="D1471" s="23" t="s">
        <v>436</v>
      </c>
      <c r="E1471" s="24">
        <v>121832.2</v>
      </c>
    </row>
    <row r="1472" spans="1:5" x14ac:dyDescent="0.25">
      <c r="A1472" s="22">
        <v>44491</v>
      </c>
      <c r="B1472" s="23">
        <v>872</v>
      </c>
      <c r="C1472" s="23" t="s">
        <v>624</v>
      </c>
      <c r="D1472" s="23" t="s">
        <v>627</v>
      </c>
      <c r="E1472" s="24">
        <v>110058</v>
      </c>
    </row>
    <row r="1473" spans="1:5" x14ac:dyDescent="0.25">
      <c r="A1473" s="22">
        <v>44511</v>
      </c>
      <c r="B1473" s="23">
        <v>889</v>
      </c>
      <c r="C1473" s="23" t="s">
        <v>624</v>
      </c>
      <c r="D1473" s="23" t="s">
        <v>96</v>
      </c>
      <c r="E1473" s="24">
        <v>96711.53</v>
      </c>
    </row>
    <row r="1474" spans="1:5" x14ac:dyDescent="0.25">
      <c r="A1474" s="22">
        <v>44512</v>
      </c>
      <c r="B1474" s="23">
        <v>894</v>
      </c>
      <c r="C1474" s="23" t="s">
        <v>624</v>
      </c>
      <c r="D1474" s="23" t="s">
        <v>629</v>
      </c>
      <c r="E1474" s="24">
        <v>86301.759999999995</v>
      </c>
    </row>
    <row r="1475" spans="1:5" x14ac:dyDescent="0.25">
      <c r="A1475" s="22">
        <v>44512</v>
      </c>
      <c r="B1475" s="23">
        <v>895</v>
      </c>
      <c r="C1475" s="23" t="s">
        <v>624</v>
      </c>
      <c r="D1475" s="23" t="s">
        <v>102</v>
      </c>
      <c r="E1475" s="24">
        <v>78162.5</v>
      </c>
    </row>
    <row r="1476" spans="1:5" x14ac:dyDescent="0.25">
      <c r="A1476" s="22">
        <v>44519</v>
      </c>
      <c r="B1476" s="23">
        <v>903</v>
      </c>
      <c r="C1476" s="23" t="s">
        <v>624</v>
      </c>
      <c r="D1476" s="23" t="s">
        <v>294</v>
      </c>
      <c r="E1476" s="24">
        <v>114932</v>
      </c>
    </row>
    <row r="1477" spans="1:5" x14ac:dyDescent="0.25">
      <c r="A1477" s="22">
        <v>44519</v>
      </c>
      <c r="B1477" s="23">
        <v>905</v>
      </c>
      <c r="C1477" s="23" t="s">
        <v>624</v>
      </c>
      <c r="D1477" s="23" t="s">
        <v>628</v>
      </c>
      <c r="E1477" s="24">
        <v>80290</v>
      </c>
    </row>
    <row r="1478" spans="1:5" x14ac:dyDescent="0.25">
      <c r="A1478" s="22">
        <v>44519</v>
      </c>
      <c r="B1478" s="23">
        <v>907</v>
      </c>
      <c r="C1478" s="23" t="s">
        <v>624</v>
      </c>
      <c r="D1478" s="23" t="s">
        <v>628</v>
      </c>
      <c r="E1478" s="24">
        <v>77256</v>
      </c>
    </row>
    <row r="1479" spans="1:5" x14ac:dyDescent="0.25">
      <c r="A1479" s="22">
        <v>44566</v>
      </c>
      <c r="B1479" s="23">
        <v>941</v>
      </c>
      <c r="C1479" s="23" t="s">
        <v>624</v>
      </c>
      <c r="D1479" s="23" t="s">
        <v>630</v>
      </c>
      <c r="E1479" s="24">
        <v>34119.699999999997</v>
      </c>
    </row>
    <row r="1480" spans="1:5" x14ac:dyDescent="0.25">
      <c r="A1480" s="22">
        <v>44566</v>
      </c>
      <c r="B1480" s="23">
        <v>951</v>
      </c>
      <c r="C1480" s="23" t="s">
        <v>624</v>
      </c>
      <c r="D1480" s="23" t="s">
        <v>630</v>
      </c>
      <c r="E1480" s="24">
        <v>61418.64</v>
      </c>
    </row>
    <row r="1481" spans="1:5" x14ac:dyDescent="0.25">
      <c r="A1481" s="22">
        <v>44629</v>
      </c>
      <c r="B1481" s="23">
        <v>922</v>
      </c>
      <c r="C1481" s="23" t="s">
        <v>624</v>
      </c>
      <c r="D1481" s="23" t="s">
        <v>25</v>
      </c>
      <c r="E1481" s="24">
        <v>58968</v>
      </c>
    </row>
    <row r="1482" spans="1:5" x14ac:dyDescent="0.25">
      <c r="A1482" s="22">
        <v>44629</v>
      </c>
      <c r="B1482" s="23">
        <v>923</v>
      </c>
      <c r="C1482" s="23" t="s">
        <v>624</v>
      </c>
      <c r="D1482" s="23" t="s">
        <v>25</v>
      </c>
      <c r="E1482" s="24">
        <v>91552.37</v>
      </c>
    </row>
    <row r="1483" spans="1:5" x14ac:dyDescent="0.25">
      <c r="A1483" s="22">
        <v>44635</v>
      </c>
      <c r="B1483" s="23">
        <v>921</v>
      </c>
      <c r="C1483" s="23" t="s">
        <v>624</v>
      </c>
      <c r="D1483" s="23" t="s">
        <v>25</v>
      </c>
      <c r="E1483" s="24">
        <v>78682.52</v>
      </c>
    </row>
    <row r="1484" spans="1:5" x14ac:dyDescent="0.25">
      <c r="A1484" s="22">
        <v>44671</v>
      </c>
      <c r="B1484" s="23">
        <v>1010</v>
      </c>
      <c r="C1484" s="23" t="s">
        <v>624</v>
      </c>
      <c r="D1484" s="23" t="s">
        <v>25</v>
      </c>
      <c r="E1484" s="24">
        <v>64059.839999999997</v>
      </c>
    </row>
    <row r="1485" spans="1:5" x14ac:dyDescent="0.25">
      <c r="A1485" s="22">
        <v>44687</v>
      </c>
      <c r="B1485" s="23">
        <v>1060</v>
      </c>
      <c r="C1485" s="23" t="s">
        <v>624</v>
      </c>
      <c r="D1485" s="23" t="s">
        <v>25</v>
      </c>
      <c r="E1485" s="24">
        <v>131822</v>
      </c>
    </row>
    <row r="1486" spans="1:5" x14ac:dyDescent="0.25">
      <c r="A1486" s="22">
        <v>44720</v>
      </c>
      <c r="B1486" s="23">
        <v>1088</v>
      </c>
      <c r="C1486" s="23" t="s">
        <v>624</v>
      </c>
      <c r="D1486" s="23" t="s">
        <v>25</v>
      </c>
      <c r="E1486" s="24">
        <v>77900</v>
      </c>
    </row>
    <row r="1487" spans="1:5" x14ac:dyDescent="0.25">
      <c r="A1487" s="22">
        <v>44721</v>
      </c>
      <c r="B1487" s="23">
        <v>1055</v>
      </c>
      <c r="C1487" s="23" t="s">
        <v>624</v>
      </c>
      <c r="D1487" s="23" t="s">
        <v>330</v>
      </c>
      <c r="E1487" s="24">
        <v>123480</v>
      </c>
    </row>
    <row r="1488" spans="1:5" x14ac:dyDescent="0.25">
      <c r="A1488" s="22">
        <v>44722</v>
      </c>
      <c r="B1488" s="23">
        <v>1070</v>
      </c>
      <c r="C1488" s="23" t="s">
        <v>624</v>
      </c>
      <c r="D1488" s="23" t="s">
        <v>631</v>
      </c>
      <c r="E1488" s="24">
        <v>65436</v>
      </c>
    </row>
    <row r="1489" spans="1:5" x14ac:dyDescent="0.25">
      <c r="A1489" s="22">
        <v>44727</v>
      </c>
      <c r="B1489" s="23">
        <v>1103</v>
      </c>
      <c r="C1489" s="23" t="s">
        <v>624</v>
      </c>
      <c r="D1489" s="23" t="s">
        <v>443</v>
      </c>
      <c r="E1489" s="24">
        <v>76652.800000000003</v>
      </c>
    </row>
    <row r="1490" spans="1:5" x14ac:dyDescent="0.25">
      <c r="A1490" s="22">
        <v>44736</v>
      </c>
      <c r="B1490" s="23">
        <v>1107</v>
      </c>
      <c r="C1490" s="23" t="s">
        <v>624</v>
      </c>
      <c r="D1490" s="23" t="s">
        <v>23</v>
      </c>
      <c r="E1490" s="24">
        <v>1418.36</v>
      </c>
    </row>
    <row r="1491" spans="1:5" x14ac:dyDescent="0.25">
      <c r="A1491" s="22">
        <v>44753</v>
      </c>
      <c r="B1491" s="23">
        <v>1111</v>
      </c>
      <c r="C1491" s="23" t="s">
        <v>624</v>
      </c>
      <c r="D1491" s="23" t="s">
        <v>23</v>
      </c>
      <c r="E1491" s="24">
        <v>135117.38</v>
      </c>
    </row>
    <row r="1492" spans="1:5" x14ac:dyDescent="0.25">
      <c r="A1492" s="22">
        <v>44783</v>
      </c>
      <c r="B1492" s="23">
        <v>1141</v>
      </c>
      <c r="C1492" s="23" t="s">
        <v>624</v>
      </c>
      <c r="D1492" s="23" t="s">
        <v>23</v>
      </c>
      <c r="E1492" s="24">
        <v>28627.98</v>
      </c>
    </row>
    <row r="1493" spans="1:5" x14ac:dyDescent="0.25">
      <c r="A1493" s="22">
        <v>44791</v>
      </c>
      <c r="B1493" s="23">
        <v>1148</v>
      </c>
      <c r="C1493" s="23" t="s">
        <v>624</v>
      </c>
      <c r="D1493" s="23" t="s">
        <v>754</v>
      </c>
      <c r="E1493" s="24">
        <v>152833.60000000001</v>
      </c>
    </row>
    <row r="1494" spans="1:5" x14ac:dyDescent="0.25">
      <c r="A1494" s="22">
        <v>44791</v>
      </c>
      <c r="B1494" s="23">
        <v>1158</v>
      </c>
      <c r="C1494" s="23" t="s">
        <v>624</v>
      </c>
      <c r="D1494" s="23" t="s">
        <v>754</v>
      </c>
      <c r="E1494" s="24">
        <v>38208.400000000001</v>
      </c>
    </row>
    <row r="1495" spans="1:5" x14ac:dyDescent="0.25">
      <c r="A1495" s="22">
        <v>44816</v>
      </c>
      <c r="B1495" s="23">
        <v>1168</v>
      </c>
      <c r="C1495" s="23" t="s">
        <v>624</v>
      </c>
      <c r="D1495" s="23" t="s">
        <v>754</v>
      </c>
      <c r="E1495" s="24">
        <v>106820</v>
      </c>
    </row>
    <row r="1496" spans="1:5" x14ac:dyDescent="0.25">
      <c r="A1496" s="22">
        <v>44816</v>
      </c>
      <c r="B1496" s="23">
        <v>1169</v>
      </c>
      <c r="C1496" s="23" t="s">
        <v>624</v>
      </c>
      <c r="D1496" s="23" t="s">
        <v>837</v>
      </c>
      <c r="E1496" s="24">
        <v>17478</v>
      </c>
    </row>
    <row r="1497" spans="1:5" x14ac:dyDescent="0.25">
      <c r="A1497" s="22">
        <v>44834</v>
      </c>
      <c r="B1497" s="23">
        <v>1196</v>
      </c>
      <c r="C1497" s="23" t="s">
        <v>624</v>
      </c>
      <c r="D1497" s="23" t="s">
        <v>25</v>
      </c>
      <c r="E1497" s="24">
        <v>63146.52</v>
      </c>
    </row>
    <row r="1498" spans="1:5" x14ac:dyDescent="0.25">
      <c r="A1498" s="22">
        <v>44834</v>
      </c>
      <c r="B1498" s="23">
        <v>1198</v>
      </c>
      <c r="C1498" s="23" t="s">
        <v>624</v>
      </c>
      <c r="D1498" s="23" t="s">
        <v>25</v>
      </c>
      <c r="E1498" s="24">
        <v>21983.4</v>
      </c>
    </row>
    <row r="1499" spans="1:5" x14ac:dyDescent="0.25">
      <c r="A1499" s="22">
        <v>44670</v>
      </c>
      <c r="B1499" s="23">
        <v>9100431616</v>
      </c>
      <c r="C1499" s="23" t="s">
        <v>563</v>
      </c>
      <c r="D1499" s="23" t="s">
        <v>24</v>
      </c>
      <c r="E1499" s="24">
        <v>92310.25</v>
      </c>
    </row>
    <row r="1500" spans="1:5" x14ac:dyDescent="0.25">
      <c r="A1500" s="22">
        <v>44725</v>
      </c>
      <c r="B1500" s="23">
        <v>9100414405</v>
      </c>
      <c r="C1500" s="23" t="s">
        <v>563</v>
      </c>
      <c r="D1500" s="23" t="s">
        <v>24</v>
      </c>
      <c r="E1500" s="24">
        <v>184620.5</v>
      </c>
    </row>
    <row r="1501" spans="1:5" x14ac:dyDescent="0.25">
      <c r="A1501" s="22">
        <v>44761</v>
      </c>
      <c r="B1501" s="23">
        <v>9100466797</v>
      </c>
      <c r="C1501" s="23" t="s">
        <v>563</v>
      </c>
      <c r="D1501" s="23" t="s">
        <v>23</v>
      </c>
      <c r="E1501" s="24">
        <v>163841</v>
      </c>
    </row>
    <row r="1502" spans="1:5" x14ac:dyDescent="0.25">
      <c r="A1502" s="22">
        <v>44768</v>
      </c>
      <c r="B1502" s="23">
        <v>9100469623</v>
      </c>
      <c r="C1502" s="23" t="s">
        <v>563</v>
      </c>
      <c r="D1502" s="23" t="s">
        <v>23</v>
      </c>
      <c r="E1502" s="24">
        <v>138220</v>
      </c>
    </row>
    <row r="1503" spans="1:5" x14ac:dyDescent="0.25">
      <c r="A1503" s="22">
        <v>44784</v>
      </c>
      <c r="B1503" s="23">
        <v>9100477403</v>
      </c>
      <c r="C1503" s="23" t="s">
        <v>563</v>
      </c>
      <c r="D1503" s="23" t="s">
        <v>23</v>
      </c>
      <c r="E1503" s="24">
        <v>159208</v>
      </c>
    </row>
    <row r="1504" spans="1:5" x14ac:dyDescent="0.25">
      <c r="A1504" s="22">
        <v>44803</v>
      </c>
      <c r="B1504" s="23">
        <v>9100481565</v>
      </c>
      <c r="C1504" s="23" t="s">
        <v>563</v>
      </c>
      <c r="D1504" s="23" t="s">
        <v>23</v>
      </c>
      <c r="E1504" s="24">
        <v>158724</v>
      </c>
    </row>
    <row r="1505" spans="1:5" x14ac:dyDescent="0.25">
      <c r="A1505" s="22">
        <v>44803</v>
      </c>
      <c r="B1505" s="23">
        <v>9100485296</v>
      </c>
      <c r="C1505" s="23" t="s">
        <v>563</v>
      </c>
      <c r="D1505" s="23" t="s">
        <v>25</v>
      </c>
      <c r="E1505" s="24">
        <v>138220</v>
      </c>
    </row>
    <row r="1506" spans="1:5" x14ac:dyDescent="0.25">
      <c r="A1506" s="22">
        <v>44812</v>
      </c>
      <c r="B1506" s="23">
        <v>9100484439</v>
      </c>
      <c r="C1506" s="23" t="s">
        <v>563</v>
      </c>
      <c r="D1506" s="23" t="s">
        <v>25</v>
      </c>
      <c r="E1506" s="24">
        <v>125000</v>
      </c>
    </row>
    <row r="1507" spans="1:5" x14ac:dyDescent="0.25">
      <c r="A1507" s="22">
        <v>44820</v>
      </c>
      <c r="B1507" s="23">
        <v>9100484120</v>
      </c>
      <c r="C1507" s="23" t="s">
        <v>563</v>
      </c>
      <c r="D1507" s="23" t="s">
        <v>25</v>
      </c>
      <c r="E1507" s="24">
        <v>164800</v>
      </c>
    </row>
    <row r="1508" spans="1:5" x14ac:dyDescent="0.25">
      <c r="A1508" s="22">
        <v>44833</v>
      </c>
      <c r="B1508" s="23">
        <v>9100481557</v>
      </c>
      <c r="C1508" s="23" t="s">
        <v>563</v>
      </c>
      <c r="D1508" s="23" t="s">
        <v>25</v>
      </c>
      <c r="E1508" s="24">
        <v>161984.89000000001</v>
      </c>
    </row>
    <row r="1509" spans="1:5" x14ac:dyDescent="0.25">
      <c r="A1509" s="22">
        <v>44834</v>
      </c>
      <c r="B1509" s="23">
        <v>9100496250</v>
      </c>
      <c r="C1509" s="23" t="s">
        <v>563</v>
      </c>
      <c r="D1509" s="23" t="s">
        <v>834</v>
      </c>
      <c r="E1509" s="24">
        <v>125000</v>
      </c>
    </row>
    <row r="1510" spans="1:5" x14ac:dyDescent="0.25">
      <c r="A1510" s="22">
        <v>44834</v>
      </c>
      <c r="B1510" s="23">
        <v>9100496308</v>
      </c>
      <c r="C1510" s="23" t="s">
        <v>563</v>
      </c>
      <c r="D1510" s="23" t="s">
        <v>834</v>
      </c>
      <c r="E1510" s="24">
        <v>150000</v>
      </c>
    </row>
    <row r="1511" spans="1:5" x14ac:dyDescent="0.25">
      <c r="A1511" s="22">
        <v>43713</v>
      </c>
      <c r="B1511" s="23">
        <v>135</v>
      </c>
      <c r="C1511" s="23" t="s">
        <v>644</v>
      </c>
      <c r="D1511" s="23" t="s">
        <v>645</v>
      </c>
      <c r="E1511" s="24">
        <v>7670</v>
      </c>
    </row>
    <row r="1512" spans="1:5" x14ac:dyDescent="0.25">
      <c r="A1512" s="22">
        <v>43714</v>
      </c>
      <c r="B1512" s="23">
        <v>137</v>
      </c>
      <c r="C1512" s="23" t="s">
        <v>644</v>
      </c>
      <c r="D1512" s="23" t="s">
        <v>645</v>
      </c>
      <c r="E1512" s="24">
        <v>19588</v>
      </c>
    </row>
    <row r="1513" spans="1:5" x14ac:dyDescent="0.25">
      <c r="A1513" s="22">
        <v>43832</v>
      </c>
      <c r="B1513" s="23">
        <v>178</v>
      </c>
      <c r="C1513" s="23" t="s">
        <v>644</v>
      </c>
      <c r="D1513" s="23" t="s">
        <v>646</v>
      </c>
      <c r="E1513" s="24">
        <v>81420</v>
      </c>
    </row>
    <row r="1514" spans="1:5" x14ac:dyDescent="0.25">
      <c r="A1514" s="22">
        <v>43843</v>
      </c>
      <c r="B1514" s="23">
        <v>181</v>
      </c>
      <c r="C1514" s="23" t="s">
        <v>644</v>
      </c>
      <c r="D1514" s="23" t="s">
        <v>647</v>
      </c>
      <c r="E1514" s="24">
        <v>11682</v>
      </c>
    </row>
    <row r="1515" spans="1:5" x14ac:dyDescent="0.25">
      <c r="A1515" s="22">
        <v>43844</v>
      </c>
      <c r="B1515" s="23">
        <v>180</v>
      </c>
      <c r="C1515" s="23" t="s">
        <v>644</v>
      </c>
      <c r="D1515" s="23" t="s">
        <v>648</v>
      </c>
      <c r="E1515" s="24">
        <v>39471</v>
      </c>
    </row>
    <row r="1516" spans="1:5" x14ac:dyDescent="0.25">
      <c r="A1516" s="22">
        <v>43844</v>
      </c>
      <c r="B1516" s="23">
        <v>185</v>
      </c>
      <c r="C1516" s="23" t="s">
        <v>644</v>
      </c>
      <c r="D1516" s="23" t="s">
        <v>650</v>
      </c>
      <c r="E1516" s="24">
        <v>82010</v>
      </c>
    </row>
    <row r="1517" spans="1:5" x14ac:dyDescent="0.25">
      <c r="A1517" s="22">
        <v>43844</v>
      </c>
      <c r="B1517" s="23">
        <v>186</v>
      </c>
      <c r="C1517" s="23" t="s">
        <v>644</v>
      </c>
      <c r="D1517" s="23" t="s">
        <v>649</v>
      </c>
      <c r="E1517" s="24">
        <v>100300</v>
      </c>
    </row>
    <row r="1518" spans="1:5" x14ac:dyDescent="0.25">
      <c r="A1518" s="22">
        <v>43864</v>
      </c>
      <c r="B1518" s="23">
        <v>191</v>
      </c>
      <c r="C1518" s="23" t="s">
        <v>644</v>
      </c>
      <c r="D1518" s="23" t="s">
        <v>651</v>
      </c>
      <c r="E1518" s="24">
        <v>14071.5</v>
      </c>
    </row>
    <row r="1519" spans="1:5" x14ac:dyDescent="0.25">
      <c r="A1519" s="22">
        <v>43864</v>
      </c>
      <c r="B1519" s="23">
        <v>192</v>
      </c>
      <c r="C1519" s="23" t="s">
        <v>644</v>
      </c>
      <c r="D1519" s="23" t="s">
        <v>652</v>
      </c>
      <c r="E1519" s="24">
        <v>81420</v>
      </c>
    </row>
    <row r="1520" spans="1:5" x14ac:dyDescent="0.25">
      <c r="A1520" s="22">
        <v>43864</v>
      </c>
      <c r="B1520" s="23">
        <v>193</v>
      </c>
      <c r="C1520" s="23" t="s">
        <v>644</v>
      </c>
      <c r="D1520" s="23" t="s">
        <v>406</v>
      </c>
      <c r="E1520" s="24">
        <v>130980</v>
      </c>
    </row>
    <row r="1521" spans="1:5" x14ac:dyDescent="0.25">
      <c r="A1521" s="22">
        <v>43867</v>
      </c>
      <c r="B1521" s="23">
        <v>194</v>
      </c>
      <c r="C1521" s="23" t="s">
        <v>644</v>
      </c>
      <c r="D1521" s="23" t="s">
        <v>653</v>
      </c>
      <c r="E1521" s="24">
        <v>16225</v>
      </c>
    </row>
    <row r="1522" spans="1:5" x14ac:dyDescent="0.25">
      <c r="A1522" s="22">
        <v>43874</v>
      </c>
      <c r="B1522" s="23">
        <v>195</v>
      </c>
      <c r="C1522" s="23" t="s">
        <v>644</v>
      </c>
      <c r="D1522" s="23" t="s">
        <v>653</v>
      </c>
      <c r="E1522" s="24">
        <v>27730</v>
      </c>
    </row>
    <row r="1523" spans="1:5" x14ac:dyDescent="0.25">
      <c r="A1523" s="22">
        <v>43874</v>
      </c>
      <c r="B1523" s="23">
        <v>198</v>
      </c>
      <c r="C1523" s="23" t="s">
        <v>644</v>
      </c>
      <c r="D1523" s="23" t="s">
        <v>654</v>
      </c>
      <c r="E1523" s="24">
        <v>7670</v>
      </c>
    </row>
    <row r="1524" spans="1:5" x14ac:dyDescent="0.25">
      <c r="A1524" s="22">
        <v>43875</v>
      </c>
      <c r="B1524" s="23">
        <v>197</v>
      </c>
      <c r="C1524" s="23" t="s">
        <v>644</v>
      </c>
      <c r="D1524" s="23" t="s">
        <v>655</v>
      </c>
      <c r="E1524" s="24">
        <v>24662</v>
      </c>
    </row>
    <row r="1525" spans="1:5" x14ac:dyDescent="0.25">
      <c r="A1525" s="22">
        <v>43879</v>
      </c>
      <c r="B1525" s="23">
        <v>199</v>
      </c>
      <c r="C1525" s="23" t="s">
        <v>644</v>
      </c>
      <c r="D1525" s="23" t="s">
        <v>656</v>
      </c>
      <c r="E1525" s="24">
        <v>22656</v>
      </c>
    </row>
    <row r="1526" spans="1:5" x14ac:dyDescent="0.25">
      <c r="A1526" s="22">
        <v>43887</v>
      </c>
      <c r="B1526" s="23">
        <v>220</v>
      </c>
      <c r="C1526" s="23" t="s">
        <v>644</v>
      </c>
      <c r="D1526" s="23" t="s">
        <v>657</v>
      </c>
      <c r="E1526" s="24">
        <v>9440</v>
      </c>
    </row>
    <row r="1527" spans="1:5" x14ac:dyDescent="0.25">
      <c r="A1527" s="22">
        <v>43892</v>
      </c>
      <c r="B1527" s="23">
        <v>200</v>
      </c>
      <c r="C1527" s="23" t="s">
        <v>644</v>
      </c>
      <c r="D1527" s="23" t="s">
        <v>662</v>
      </c>
      <c r="E1527" s="24">
        <v>11800</v>
      </c>
    </row>
    <row r="1528" spans="1:5" x14ac:dyDescent="0.25">
      <c r="A1528" s="22">
        <v>43892</v>
      </c>
      <c r="B1528" s="23">
        <v>206</v>
      </c>
      <c r="C1528" s="23" t="s">
        <v>644</v>
      </c>
      <c r="D1528" s="23" t="s">
        <v>661</v>
      </c>
      <c r="E1528" s="24">
        <v>158946</v>
      </c>
    </row>
    <row r="1529" spans="1:5" x14ac:dyDescent="0.25">
      <c r="A1529" s="22">
        <v>43893</v>
      </c>
      <c r="B1529" s="23">
        <v>213</v>
      </c>
      <c r="C1529" s="23" t="s">
        <v>644</v>
      </c>
      <c r="D1529" s="23" t="s">
        <v>660</v>
      </c>
      <c r="E1529" s="24">
        <v>3540</v>
      </c>
    </row>
    <row r="1530" spans="1:5" x14ac:dyDescent="0.25">
      <c r="A1530" s="22">
        <v>43899</v>
      </c>
      <c r="B1530" s="23">
        <v>210</v>
      </c>
      <c r="C1530" s="23" t="s">
        <v>644</v>
      </c>
      <c r="D1530" s="23" t="s">
        <v>659</v>
      </c>
      <c r="E1530" s="24">
        <v>41300</v>
      </c>
    </row>
    <row r="1531" spans="1:5" x14ac:dyDescent="0.25">
      <c r="A1531" s="22">
        <v>43899</v>
      </c>
      <c r="B1531" s="23">
        <v>217</v>
      </c>
      <c r="C1531" s="23" t="s">
        <v>644</v>
      </c>
      <c r="D1531" s="23" t="s">
        <v>658</v>
      </c>
      <c r="E1531" s="24">
        <v>30326</v>
      </c>
    </row>
    <row r="1532" spans="1:5" x14ac:dyDescent="0.25">
      <c r="A1532" s="22">
        <v>43901</v>
      </c>
      <c r="B1532" s="23">
        <v>216</v>
      </c>
      <c r="C1532" s="23" t="s">
        <v>644</v>
      </c>
      <c r="D1532" s="23" t="s">
        <v>663</v>
      </c>
      <c r="E1532" s="24">
        <v>2950</v>
      </c>
    </row>
    <row r="1533" spans="1:5" x14ac:dyDescent="0.25">
      <c r="A1533" s="22">
        <v>43906</v>
      </c>
      <c r="B1533" s="23">
        <v>218</v>
      </c>
      <c r="C1533" s="23" t="s">
        <v>644</v>
      </c>
      <c r="D1533" s="23" t="s">
        <v>664</v>
      </c>
      <c r="E1533" s="24">
        <v>56640</v>
      </c>
    </row>
    <row r="1534" spans="1:5" x14ac:dyDescent="0.25">
      <c r="A1534" s="22">
        <v>43923</v>
      </c>
      <c r="B1534" s="23">
        <v>221</v>
      </c>
      <c r="C1534" s="23" t="s">
        <v>644</v>
      </c>
      <c r="D1534" s="23" t="s">
        <v>665</v>
      </c>
      <c r="E1534" s="24">
        <v>54870</v>
      </c>
    </row>
    <row r="1535" spans="1:5" x14ac:dyDescent="0.25">
      <c r="A1535" s="22">
        <v>43924</v>
      </c>
      <c r="B1535" s="23">
        <v>222</v>
      </c>
      <c r="C1535" s="23" t="s">
        <v>644</v>
      </c>
      <c r="D1535" s="23" t="s">
        <v>666</v>
      </c>
      <c r="E1535" s="24">
        <v>29618</v>
      </c>
    </row>
    <row r="1536" spans="1:5" x14ac:dyDescent="0.25">
      <c r="A1536" s="22">
        <v>43924</v>
      </c>
      <c r="B1536" s="23">
        <v>223</v>
      </c>
      <c r="C1536" s="23" t="s">
        <v>644</v>
      </c>
      <c r="D1536" s="23" t="s">
        <v>661</v>
      </c>
      <c r="E1536" s="24">
        <v>194239.8</v>
      </c>
    </row>
    <row r="1537" spans="1:5" x14ac:dyDescent="0.25">
      <c r="A1537" s="22">
        <v>43929</v>
      </c>
      <c r="B1537" s="23">
        <v>227</v>
      </c>
      <c r="C1537" s="23" t="s">
        <v>644</v>
      </c>
      <c r="D1537" s="23" t="s">
        <v>667</v>
      </c>
      <c r="E1537" s="24">
        <v>14160</v>
      </c>
    </row>
    <row r="1538" spans="1:5" x14ac:dyDescent="0.25">
      <c r="A1538" s="22">
        <v>43935</v>
      </c>
      <c r="B1538" s="23">
        <v>229</v>
      </c>
      <c r="C1538" s="23" t="s">
        <v>644</v>
      </c>
      <c r="D1538" s="23" t="s">
        <v>667</v>
      </c>
      <c r="E1538" s="24">
        <v>70800</v>
      </c>
    </row>
    <row r="1539" spans="1:5" x14ac:dyDescent="0.25">
      <c r="A1539" s="22">
        <v>43956</v>
      </c>
      <c r="B1539" s="23">
        <v>240</v>
      </c>
      <c r="C1539" s="23" t="s">
        <v>644</v>
      </c>
      <c r="D1539" s="23" t="s">
        <v>665</v>
      </c>
      <c r="E1539" s="24">
        <v>40710</v>
      </c>
    </row>
    <row r="1540" spans="1:5" x14ac:dyDescent="0.25">
      <c r="A1540" s="22">
        <v>43956</v>
      </c>
      <c r="B1540" s="23">
        <v>241</v>
      </c>
      <c r="C1540" s="23" t="s">
        <v>644</v>
      </c>
      <c r="D1540" s="23" t="s">
        <v>668</v>
      </c>
      <c r="E1540" s="24">
        <v>25842</v>
      </c>
    </row>
    <row r="1541" spans="1:5" x14ac:dyDescent="0.25">
      <c r="A1541" s="22">
        <v>43962</v>
      </c>
      <c r="B1541" s="23">
        <v>242</v>
      </c>
      <c r="C1541" s="23" t="s">
        <v>644</v>
      </c>
      <c r="D1541" s="23" t="s">
        <v>669</v>
      </c>
      <c r="E1541" s="24">
        <v>31860</v>
      </c>
    </row>
    <row r="1542" spans="1:5" x14ac:dyDescent="0.25">
      <c r="A1542" s="22">
        <v>43971</v>
      </c>
      <c r="B1542" s="23">
        <v>245</v>
      </c>
      <c r="C1542" s="23" t="s">
        <v>644</v>
      </c>
      <c r="D1542" s="23" t="s">
        <v>670</v>
      </c>
      <c r="E1542" s="24">
        <v>52687</v>
      </c>
    </row>
    <row r="1543" spans="1:5" x14ac:dyDescent="0.25">
      <c r="A1543" s="22">
        <v>43976</v>
      </c>
      <c r="B1543" s="23">
        <v>246</v>
      </c>
      <c r="C1543" s="23" t="s">
        <v>644</v>
      </c>
      <c r="D1543" s="23" t="s">
        <v>670</v>
      </c>
      <c r="E1543" s="24">
        <v>52687</v>
      </c>
    </row>
    <row r="1544" spans="1:5" x14ac:dyDescent="0.25">
      <c r="A1544" s="22">
        <v>43985</v>
      </c>
      <c r="B1544" s="23">
        <v>250</v>
      </c>
      <c r="C1544" s="23" t="s">
        <v>644</v>
      </c>
      <c r="D1544" s="23" t="s">
        <v>672</v>
      </c>
      <c r="E1544" s="24">
        <v>70800</v>
      </c>
    </row>
    <row r="1545" spans="1:5" x14ac:dyDescent="0.25">
      <c r="A1545" s="22">
        <v>43985</v>
      </c>
      <c r="B1545" s="23">
        <v>251</v>
      </c>
      <c r="C1545" s="23" t="s">
        <v>644</v>
      </c>
      <c r="D1545" s="23" t="s">
        <v>673</v>
      </c>
      <c r="E1545" s="24">
        <v>39364.800000000003</v>
      </c>
    </row>
    <row r="1546" spans="1:5" x14ac:dyDescent="0.25">
      <c r="A1546" s="22">
        <v>43985</v>
      </c>
      <c r="B1546" s="23">
        <v>252</v>
      </c>
      <c r="C1546" s="23" t="s">
        <v>644</v>
      </c>
      <c r="D1546" s="23" t="s">
        <v>671</v>
      </c>
      <c r="E1546" s="24">
        <v>12024.2</v>
      </c>
    </row>
    <row r="1547" spans="1:5" x14ac:dyDescent="0.25">
      <c r="A1547" s="22">
        <v>43986</v>
      </c>
      <c r="B1547" s="23">
        <v>253</v>
      </c>
      <c r="C1547" s="23" t="s">
        <v>644</v>
      </c>
      <c r="D1547" s="23" t="s">
        <v>674</v>
      </c>
      <c r="E1547" s="24">
        <v>54280</v>
      </c>
    </row>
    <row r="1548" spans="1:5" x14ac:dyDescent="0.25">
      <c r="A1548" s="22">
        <v>43986</v>
      </c>
      <c r="B1548" s="23">
        <v>254</v>
      </c>
      <c r="C1548" s="23" t="s">
        <v>644</v>
      </c>
      <c r="D1548" s="23" t="s">
        <v>675</v>
      </c>
      <c r="E1548" s="24">
        <v>52451</v>
      </c>
    </row>
    <row r="1549" spans="1:5" x14ac:dyDescent="0.25">
      <c r="A1549" s="22">
        <v>44000</v>
      </c>
      <c r="B1549" s="23">
        <v>262</v>
      </c>
      <c r="C1549" s="23" t="s">
        <v>644</v>
      </c>
      <c r="D1549" s="23" t="s">
        <v>667</v>
      </c>
      <c r="E1549" s="24">
        <v>42480</v>
      </c>
    </row>
    <row r="1550" spans="1:5" x14ac:dyDescent="0.25">
      <c r="A1550" s="22">
        <v>44000</v>
      </c>
      <c r="B1550" s="23">
        <v>263</v>
      </c>
      <c r="C1550" s="23" t="s">
        <v>644</v>
      </c>
      <c r="D1550" s="23" t="s">
        <v>664</v>
      </c>
      <c r="E1550" s="24">
        <v>141600</v>
      </c>
    </row>
    <row r="1551" spans="1:5" x14ac:dyDescent="0.25">
      <c r="A1551" s="22">
        <v>44000</v>
      </c>
      <c r="B1551" s="23">
        <v>279</v>
      </c>
      <c r="C1551" s="23" t="s">
        <v>644</v>
      </c>
      <c r="D1551" s="23" t="s">
        <v>676</v>
      </c>
      <c r="E1551" s="24">
        <v>158120</v>
      </c>
    </row>
    <row r="1552" spans="1:5" x14ac:dyDescent="0.25">
      <c r="A1552" s="22">
        <v>44001</v>
      </c>
      <c r="B1552" s="23">
        <v>265</v>
      </c>
      <c r="C1552" s="23" t="s">
        <v>644</v>
      </c>
      <c r="D1552" s="23" t="s">
        <v>677</v>
      </c>
      <c r="E1552" s="24">
        <v>37760</v>
      </c>
    </row>
    <row r="1553" spans="1:5" x14ac:dyDescent="0.25">
      <c r="A1553" s="22">
        <v>44004</v>
      </c>
      <c r="B1553" s="23">
        <v>268</v>
      </c>
      <c r="C1553" s="23" t="s">
        <v>644</v>
      </c>
      <c r="D1553" s="23" t="s">
        <v>670</v>
      </c>
      <c r="E1553" s="24">
        <v>61360</v>
      </c>
    </row>
    <row r="1554" spans="1:5" x14ac:dyDescent="0.25">
      <c r="A1554" s="22">
        <v>44019</v>
      </c>
      <c r="B1554" s="23">
        <v>275</v>
      </c>
      <c r="C1554" s="23" t="s">
        <v>644</v>
      </c>
      <c r="D1554" s="23" t="s">
        <v>680</v>
      </c>
      <c r="E1554" s="24">
        <v>56640</v>
      </c>
    </row>
    <row r="1555" spans="1:5" x14ac:dyDescent="0.25">
      <c r="A1555" s="22">
        <v>44019</v>
      </c>
      <c r="B1555" s="23">
        <v>276</v>
      </c>
      <c r="C1555" s="23" t="s">
        <v>644</v>
      </c>
      <c r="D1555" s="23" t="s">
        <v>679</v>
      </c>
      <c r="E1555" s="24">
        <v>27545.83</v>
      </c>
    </row>
    <row r="1556" spans="1:5" x14ac:dyDescent="0.25">
      <c r="A1556" s="22">
        <v>44020</v>
      </c>
      <c r="B1556" s="23">
        <v>277</v>
      </c>
      <c r="C1556" s="23" t="s">
        <v>644</v>
      </c>
      <c r="D1556" s="23" t="s">
        <v>681</v>
      </c>
      <c r="E1556" s="24">
        <v>84564</v>
      </c>
    </row>
    <row r="1557" spans="1:5" x14ac:dyDescent="0.25">
      <c r="A1557" s="22">
        <v>44022</v>
      </c>
      <c r="B1557" s="23">
        <v>257</v>
      </c>
      <c r="C1557" s="23" t="s">
        <v>644</v>
      </c>
      <c r="D1557" s="23" t="s">
        <v>678</v>
      </c>
      <c r="E1557" s="24">
        <v>55129.599999999999</v>
      </c>
    </row>
    <row r="1558" spans="1:5" x14ac:dyDescent="0.25">
      <c r="A1558" s="22">
        <v>44025</v>
      </c>
      <c r="B1558" s="23">
        <v>280</v>
      </c>
      <c r="C1558" s="23" t="s">
        <v>644</v>
      </c>
      <c r="D1558" s="23" t="s">
        <v>682</v>
      </c>
      <c r="E1558" s="24">
        <v>7080</v>
      </c>
    </row>
    <row r="1559" spans="1:5" x14ac:dyDescent="0.25">
      <c r="A1559" s="22">
        <v>44026</v>
      </c>
      <c r="B1559" s="23">
        <v>285</v>
      </c>
      <c r="C1559" s="23" t="s">
        <v>644</v>
      </c>
      <c r="D1559" s="23" t="s">
        <v>668</v>
      </c>
      <c r="E1559" s="24">
        <v>31624</v>
      </c>
    </row>
    <row r="1560" spans="1:5" x14ac:dyDescent="0.25">
      <c r="A1560" s="22">
        <v>44026</v>
      </c>
      <c r="B1560" s="23">
        <v>287</v>
      </c>
      <c r="C1560" s="23" t="s">
        <v>644</v>
      </c>
      <c r="D1560" s="23" t="s">
        <v>683</v>
      </c>
      <c r="E1560" s="24">
        <v>135110</v>
      </c>
    </row>
    <row r="1561" spans="1:5" x14ac:dyDescent="0.25">
      <c r="A1561" s="22">
        <v>44032</v>
      </c>
      <c r="B1561" s="23">
        <v>284</v>
      </c>
      <c r="C1561" s="23" t="s">
        <v>644</v>
      </c>
      <c r="D1561" s="23" t="s">
        <v>684</v>
      </c>
      <c r="E1561" s="24">
        <v>25960</v>
      </c>
    </row>
    <row r="1562" spans="1:5" x14ac:dyDescent="0.25">
      <c r="A1562" s="22">
        <v>44054</v>
      </c>
      <c r="B1562" s="23">
        <v>297</v>
      </c>
      <c r="C1562" s="23" t="s">
        <v>644</v>
      </c>
      <c r="D1562" s="23" t="s">
        <v>681</v>
      </c>
      <c r="E1562" s="24">
        <v>81420</v>
      </c>
    </row>
    <row r="1563" spans="1:5" x14ac:dyDescent="0.25">
      <c r="A1563" s="22">
        <v>44054</v>
      </c>
      <c r="B1563" s="23">
        <v>298</v>
      </c>
      <c r="C1563" s="23" t="s">
        <v>644</v>
      </c>
      <c r="D1563" s="23" t="s">
        <v>681</v>
      </c>
      <c r="E1563" s="24">
        <v>10084.870000000001</v>
      </c>
    </row>
    <row r="1564" spans="1:5" x14ac:dyDescent="0.25">
      <c r="A1564" s="22">
        <v>44055</v>
      </c>
      <c r="B1564" s="23">
        <v>300</v>
      </c>
      <c r="C1564" s="23" t="s">
        <v>644</v>
      </c>
      <c r="D1564" s="23" t="s">
        <v>681</v>
      </c>
      <c r="E1564" s="24">
        <v>65962</v>
      </c>
    </row>
    <row r="1565" spans="1:5" x14ac:dyDescent="0.25">
      <c r="A1565" s="22">
        <v>44055</v>
      </c>
      <c r="B1565" s="23">
        <v>301</v>
      </c>
      <c r="C1565" s="23" t="s">
        <v>644</v>
      </c>
      <c r="D1565" s="23" t="s">
        <v>685</v>
      </c>
      <c r="E1565" s="24">
        <v>153400</v>
      </c>
    </row>
    <row r="1566" spans="1:5" x14ac:dyDescent="0.25">
      <c r="A1566" s="22">
        <v>44060</v>
      </c>
      <c r="B1566" s="23">
        <v>304</v>
      </c>
      <c r="C1566" s="23" t="s">
        <v>644</v>
      </c>
      <c r="D1566" s="23" t="s">
        <v>683</v>
      </c>
      <c r="E1566" s="24">
        <v>155170</v>
      </c>
    </row>
    <row r="1567" spans="1:5" x14ac:dyDescent="0.25">
      <c r="A1567" s="22">
        <v>44078</v>
      </c>
      <c r="B1567" s="23">
        <v>321</v>
      </c>
      <c r="C1567" s="23" t="s">
        <v>644</v>
      </c>
      <c r="D1567" s="23" t="s">
        <v>661</v>
      </c>
      <c r="E1567" s="24">
        <v>97910.5</v>
      </c>
    </row>
    <row r="1568" spans="1:5" x14ac:dyDescent="0.25">
      <c r="A1568" s="22">
        <v>44082</v>
      </c>
      <c r="B1568" s="23">
        <v>320</v>
      </c>
      <c r="C1568" s="23" t="s">
        <v>644</v>
      </c>
      <c r="D1568" s="23" t="s">
        <v>687</v>
      </c>
      <c r="E1568" s="24">
        <v>88500</v>
      </c>
    </row>
    <row r="1569" spans="1:5" x14ac:dyDescent="0.25">
      <c r="A1569" s="22">
        <v>44090</v>
      </c>
      <c r="B1569" s="23">
        <v>323</v>
      </c>
      <c r="C1569" s="23" t="s">
        <v>644</v>
      </c>
      <c r="D1569" s="23" t="s">
        <v>686</v>
      </c>
      <c r="E1569" s="24">
        <v>28025</v>
      </c>
    </row>
    <row r="1570" spans="1:5" x14ac:dyDescent="0.25">
      <c r="A1570" s="22">
        <v>44124</v>
      </c>
      <c r="B1570" s="23">
        <v>318</v>
      </c>
      <c r="C1570" s="23" t="s">
        <v>644</v>
      </c>
      <c r="D1570" s="23" t="s">
        <v>685</v>
      </c>
      <c r="E1570" s="24">
        <v>153400</v>
      </c>
    </row>
    <row r="1571" spans="1:5" x14ac:dyDescent="0.25">
      <c r="A1571" s="22">
        <v>44131</v>
      </c>
      <c r="B1571" s="23">
        <v>340</v>
      </c>
      <c r="C1571" s="23" t="s">
        <v>644</v>
      </c>
      <c r="D1571" s="23" t="s">
        <v>685</v>
      </c>
      <c r="E1571" s="24">
        <v>94990</v>
      </c>
    </row>
    <row r="1572" spans="1:5" x14ac:dyDescent="0.25">
      <c r="A1572" s="22">
        <v>44403</v>
      </c>
      <c r="B1572" s="23">
        <v>369</v>
      </c>
      <c r="C1572" s="23" t="s">
        <v>644</v>
      </c>
      <c r="D1572" s="23" t="s">
        <v>687</v>
      </c>
      <c r="E1572" s="24">
        <v>105610</v>
      </c>
    </row>
    <row r="1573" spans="1:5" x14ac:dyDescent="0.25">
      <c r="A1573" s="22">
        <v>44474</v>
      </c>
      <c r="B1573" s="23">
        <v>374</v>
      </c>
      <c r="C1573" s="23" t="s">
        <v>644</v>
      </c>
      <c r="D1573" s="23" t="s">
        <v>687</v>
      </c>
      <c r="E1573" s="24">
        <v>74222</v>
      </c>
    </row>
    <row r="1574" spans="1:5" x14ac:dyDescent="0.25">
      <c r="A1574" s="22">
        <v>44629</v>
      </c>
      <c r="B1574" s="23">
        <v>201</v>
      </c>
      <c r="C1574" s="23" t="s">
        <v>644</v>
      </c>
      <c r="D1574" s="23" t="s">
        <v>186</v>
      </c>
      <c r="E1574" s="24">
        <v>84960</v>
      </c>
    </row>
    <row r="1575" spans="1:5" x14ac:dyDescent="0.25">
      <c r="A1575" s="22">
        <v>44629</v>
      </c>
      <c r="B1575" s="23">
        <v>224</v>
      </c>
      <c r="C1575" s="23" t="s">
        <v>644</v>
      </c>
      <c r="D1575" s="23" t="s">
        <v>10</v>
      </c>
      <c r="E1575" s="24">
        <v>33276</v>
      </c>
    </row>
    <row r="1576" spans="1:5" x14ac:dyDescent="0.25">
      <c r="A1576" s="22">
        <v>44629</v>
      </c>
      <c r="B1576" s="23">
        <v>232</v>
      </c>
      <c r="C1576" s="23" t="s">
        <v>644</v>
      </c>
      <c r="D1576" s="23" t="s">
        <v>10</v>
      </c>
      <c r="E1576" s="24">
        <v>6962</v>
      </c>
    </row>
    <row r="1577" spans="1:5" x14ac:dyDescent="0.25">
      <c r="A1577" s="22">
        <v>44629</v>
      </c>
      <c r="B1577" s="23">
        <v>247</v>
      </c>
      <c r="C1577" s="23" t="s">
        <v>644</v>
      </c>
      <c r="D1577" s="23" t="s">
        <v>685</v>
      </c>
      <c r="E1577" s="24">
        <v>15930</v>
      </c>
    </row>
    <row r="1578" spans="1:5" x14ac:dyDescent="0.25">
      <c r="A1578" s="22">
        <v>44729</v>
      </c>
      <c r="B1578" s="23">
        <v>231</v>
      </c>
      <c r="C1578" s="23" t="s">
        <v>644</v>
      </c>
      <c r="D1578" s="23" t="s">
        <v>687</v>
      </c>
      <c r="E1578" s="24">
        <v>17700</v>
      </c>
    </row>
    <row r="1579" spans="1:5" x14ac:dyDescent="0.25">
      <c r="A1579" s="22">
        <v>44375</v>
      </c>
      <c r="B1579" s="23">
        <v>234</v>
      </c>
      <c r="C1579" s="23" t="s">
        <v>564</v>
      </c>
      <c r="D1579" s="23" t="s">
        <v>318</v>
      </c>
      <c r="E1579" s="24">
        <v>32340</v>
      </c>
    </row>
    <row r="1580" spans="1:5" x14ac:dyDescent="0.25">
      <c r="A1580" s="22">
        <v>44384</v>
      </c>
      <c r="B1580" s="23">
        <v>238</v>
      </c>
      <c r="C1580" s="23" t="s">
        <v>564</v>
      </c>
      <c r="D1580" s="23" t="s">
        <v>565</v>
      </c>
      <c r="E1580" s="24">
        <v>124280</v>
      </c>
    </row>
    <row r="1581" spans="1:5" x14ac:dyDescent="0.25">
      <c r="A1581" s="22">
        <v>44404</v>
      </c>
      <c r="B1581" s="23">
        <v>246</v>
      </c>
      <c r="C1581" s="23" t="s">
        <v>564</v>
      </c>
      <c r="D1581" s="23" t="s">
        <v>427</v>
      </c>
      <c r="E1581" s="24">
        <v>90152</v>
      </c>
    </row>
    <row r="1582" spans="1:5" x14ac:dyDescent="0.25">
      <c r="A1582" s="22">
        <v>44411</v>
      </c>
      <c r="B1582" s="23">
        <v>245</v>
      </c>
      <c r="C1582" s="23" t="s">
        <v>564</v>
      </c>
      <c r="D1582" s="23" t="s">
        <v>566</v>
      </c>
      <c r="E1582" s="24">
        <v>91700</v>
      </c>
    </row>
    <row r="1583" spans="1:5" x14ac:dyDescent="0.25">
      <c r="A1583" s="22">
        <v>44473</v>
      </c>
      <c r="B1583" s="23">
        <v>270</v>
      </c>
      <c r="C1583" s="23" t="s">
        <v>564</v>
      </c>
      <c r="D1583" s="23" t="s">
        <v>567</v>
      </c>
      <c r="E1583" s="24">
        <v>92100</v>
      </c>
    </row>
    <row r="1584" spans="1:5" x14ac:dyDescent="0.25">
      <c r="A1584" s="22">
        <v>44474</v>
      </c>
      <c r="B1584" s="23">
        <v>274</v>
      </c>
      <c r="C1584" s="23" t="s">
        <v>564</v>
      </c>
      <c r="D1584" s="23" t="s">
        <v>568</v>
      </c>
      <c r="E1584" s="24">
        <v>42500</v>
      </c>
    </row>
    <row r="1585" spans="1:5" x14ac:dyDescent="0.25">
      <c r="A1585" s="22">
        <v>44495</v>
      </c>
      <c r="B1585" s="23">
        <v>278</v>
      </c>
      <c r="C1585" s="23" t="s">
        <v>564</v>
      </c>
      <c r="D1585" s="23" t="s">
        <v>570</v>
      </c>
      <c r="E1585" s="24">
        <v>23614</v>
      </c>
    </row>
    <row r="1586" spans="1:5" x14ac:dyDescent="0.25">
      <c r="A1586" s="22">
        <v>44495</v>
      </c>
      <c r="B1586" s="23">
        <v>280</v>
      </c>
      <c r="C1586" s="23" t="s">
        <v>564</v>
      </c>
      <c r="D1586" s="23" t="s">
        <v>569</v>
      </c>
      <c r="E1586" s="24">
        <v>76722</v>
      </c>
    </row>
    <row r="1587" spans="1:5" x14ac:dyDescent="0.25">
      <c r="A1587" s="22">
        <v>44519</v>
      </c>
      <c r="B1587" s="23">
        <v>288</v>
      </c>
      <c r="C1587" s="23" t="s">
        <v>564</v>
      </c>
      <c r="D1587" s="23" t="s">
        <v>572</v>
      </c>
      <c r="E1587" s="24">
        <v>57689.7</v>
      </c>
    </row>
    <row r="1588" spans="1:5" x14ac:dyDescent="0.25">
      <c r="A1588" s="22">
        <v>44519</v>
      </c>
      <c r="B1588" s="23">
        <v>289</v>
      </c>
      <c r="C1588" s="23" t="s">
        <v>564</v>
      </c>
      <c r="D1588" s="23" t="s">
        <v>571</v>
      </c>
      <c r="E1588" s="24">
        <v>40670</v>
      </c>
    </row>
    <row r="1589" spans="1:5" x14ac:dyDescent="0.25">
      <c r="A1589" s="22">
        <v>44539</v>
      </c>
      <c r="B1589" s="23">
        <v>298</v>
      </c>
      <c r="C1589" s="23" t="s">
        <v>564</v>
      </c>
      <c r="D1589" s="23" t="s">
        <v>572</v>
      </c>
      <c r="E1589" s="24">
        <v>95340</v>
      </c>
    </row>
    <row r="1590" spans="1:5" x14ac:dyDescent="0.25">
      <c r="A1590" s="22">
        <v>44547</v>
      </c>
      <c r="B1590" s="23">
        <v>307</v>
      </c>
      <c r="C1590" s="23" t="s">
        <v>564</v>
      </c>
      <c r="D1590" s="23" t="s">
        <v>573</v>
      </c>
      <c r="E1590" s="24">
        <v>58000</v>
      </c>
    </row>
    <row r="1591" spans="1:5" x14ac:dyDescent="0.25">
      <c r="A1591" s="22">
        <v>44557</v>
      </c>
      <c r="B1591" s="23">
        <v>308</v>
      </c>
      <c r="C1591" s="23" t="s">
        <v>564</v>
      </c>
      <c r="D1591" s="23" t="s">
        <v>574</v>
      </c>
      <c r="E1591" s="24">
        <v>23835</v>
      </c>
    </row>
    <row r="1592" spans="1:5" x14ac:dyDescent="0.25">
      <c r="A1592" s="22">
        <v>44566</v>
      </c>
      <c r="B1592" s="23">
        <v>313</v>
      </c>
      <c r="C1592" s="23" t="s">
        <v>564</v>
      </c>
      <c r="D1592" s="23" t="s">
        <v>574</v>
      </c>
      <c r="E1592" s="24">
        <v>113500</v>
      </c>
    </row>
    <row r="1593" spans="1:5" x14ac:dyDescent="0.25">
      <c r="A1593" s="22">
        <v>44566</v>
      </c>
      <c r="B1593" s="23">
        <v>314</v>
      </c>
      <c r="C1593" s="23" t="s">
        <v>564</v>
      </c>
      <c r="D1593" s="23" t="s">
        <v>574</v>
      </c>
      <c r="E1593" s="24">
        <v>79450</v>
      </c>
    </row>
    <row r="1594" spans="1:5" x14ac:dyDescent="0.25">
      <c r="A1594" s="22">
        <v>44637</v>
      </c>
      <c r="B1594" s="23">
        <v>330</v>
      </c>
      <c r="C1594" s="23" t="s">
        <v>564</v>
      </c>
      <c r="D1594" s="23" t="s">
        <v>24</v>
      </c>
      <c r="E1594" s="24">
        <v>83820</v>
      </c>
    </row>
    <row r="1595" spans="1:5" x14ac:dyDescent="0.25">
      <c r="A1595" s="22">
        <v>44671</v>
      </c>
      <c r="B1595" s="23">
        <v>338</v>
      </c>
      <c r="C1595" s="23" t="s">
        <v>564</v>
      </c>
      <c r="D1595" s="23" t="s">
        <v>24</v>
      </c>
      <c r="E1595" s="24">
        <v>95340</v>
      </c>
    </row>
    <row r="1596" spans="1:5" x14ac:dyDescent="0.25">
      <c r="A1596" s="22">
        <v>44742</v>
      </c>
      <c r="B1596" s="23">
        <v>375</v>
      </c>
      <c r="C1596" s="23" t="s">
        <v>564</v>
      </c>
      <c r="D1596" s="23" t="s">
        <v>24</v>
      </c>
      <c r="E1596" s="24">
        <v>8515</v>
      </c>
    </row>
    <row r="1597" spans="1:5" x14ac:dyDescent="0.25">
      <c r="A1597" s="22">
        <v>44812</v>
      </c>
      <c r="B1597" s="23">
        <v>374</v>
      </c>
      <c r="C1597" s="23" t="s">
        <v>564</v>
      </c>
      <c r="D1597" s="23" t="s">
        <v>24</v>
      </c>
      <c r="E1597" s="24">
        <v>44117</v>
      </c>
    </row>
    <row r="1598" spans="1:5" x14ac:dyDescent="0.25">
      <c r="A1598" s="22">
        <v>44834</v>
      </c>
      <c r="B1598" s="23">
        <v>402</v>
      </c>
      <c r="C1598" s="23" t="s">
        <v>564</v>
      </c>
      <c r="D1598" s="23" t="s">
        <v>24</v>
      </c>
      <c r="E1598" s="24">
        <v>47670</v>
      </c>
    </row>
    <row r="1599" spans="1:5" x14ac:dyDescent="0.25">
      <c r="A1599" s="22">
        <v>44834</v>
      </c>
      <c r="B1599" s="23">
        <v>395</v>
      </c>
      <c r="C1599" s="23" t="s">
        <v>564</v>
      </c>
      <c r="D1599" s="23" t="s">
        <v>24</v>
      </c>
      <c r="E1599" s="24">
        <v>15890</v>
      </c>
    </row>
    <row r="1600" spans="1:5" x14ac:dyDescent="0.25">
      <c r="A1600" s="22">
        <v>44511</v>
      </c>
      <c r="B1600" s="23">
        <v>3079</v>
      </c>
      <c r="C1600" s="23" t="s">
        <v>632</v>
      </c>
      <c r="D1600" s="23" t="s">
        <v>634</v>
      </c>
      <c r="E1600" s="24">
        <v>34557.480000000003</v>
      </c>
    </row>
    <row r="1601" spans="1:5" x14ac:dyDescent="0.25">
      <c r="A1601" s="22">
        <v>44518</v>
      </c>
      <c r="B1601" s="23">
        <v>3063</v>
      </c>
      <c r="C1601" s="23" t="s">
        <v>632</v>
      </c>
      <c r="D1601" s="23" t="s">
        <v>633</v>
      </c>
      <c r="E1601" s="24">
        <v>83750</v>
      </c>
    </row>
    <row r="1602" spans="1:5" x14ac:dyDescent="0.25">
      <c r="A1602" s="22">
        <v>44530</v>
      </c>
      <c r="B1602" s="23">
        <v>3136</v>
      </c>
      <c r="C1602" s="23" t="s">
        <v>632</v>
      </c>
      <c r="D1602" s="23" t="s">
        <v>635</v>
      </c>
      <c r="E1602" s="24">
        <v>85600</v>
      </c>
    </row>
    <row r="1603" spans="1:5" x14ac:dyDescent="0.25">
      <c r="A1603" s="22">
        <v>44553</v>
      </c>
      <c r="B1603" s="23">
        <v>3204</v>
      </c>
      <c r="C1603" s="23" t="s">
        <v>632</v>
      </c>
      <c r="D1603" s="23" t="s">
        <v>636</v>
      </c>
      <c r="E1603" s="24">
        <v>125625</v>
      </c>
    </row>
    <row r="1604" spans="1:5" x14ac:dyDescent="0.25">
      <c r="A1604" s="22">
        <v>44557</v>
      </c>
      <c r="B1604" s="23">
        <v>3211</v>
      </c>
      <c r="C1604" s="23" t="s">
        <v>632</v>
      </c>
      <c r="D1604" s="23" t="s">
        <v>638</v>
      </c>
      <c r="E1604" s="24">
        <v>72824.88</v>
      </c>
    </row>
    <row r="1605" spans="1:5" x14ac:dyDescent="0.25">
      <c r="A1605" s="22">
        <v>44557</v>
      </c>
      <c r="B1605" s="23">
        <v>3212</v>
      </c>
      <c r="C1605" s="23" t="s">
        <v>632</v>
      </c>
      <c r="D1605" s="23" t="s">
        <v>637</v>
      </c>
      <c r="E1605" s="24">
        <v>127300</v>
      </c>
    </row>
    <row r="1606" spans="1:5" x14ac:dyDescent="0.25">
      <c r="A1606" s="22">
        <v>44636</v>
      </c>
      <c r="B1606" s="23">
        <v>3200</v>
      </c>
      <c r="C1606" s="23" t="s">
        <v>632</v>
      </c>
      <c r="D1606" s="23" t="s">
        <v>476</v>
      </c>
      <c r="E1606" s="24">
        <v>72824.88</v>
      </c>
    </row>
    <row r="1607" spans="1:5" x14ac:dyDescent="0.25">
      <c r="A1607" s="22">
        <v>44650</v>
      </c>
      <c r="B1607" s="23">
        <v>3360</v>
      </c>
      <c r="C1607" s="23" t="s">
        <v>632</v>
      </c>
      <c r="D1607" s="23" t="s">
        <v>476</v>
      </c>
      <c r="E1607" s="24">
        <v>23207.06</v>
      </c>
    </row>
    <row r="1608" spans="1:5" x14ac:dyDescent="0.25">
      <c r="A1608" s="22">
        <v>44671</v>
      </c>
      <c r="B1608" s="23">
        <v>3377</v>
      </c>
      <c r="C1608" s="23" t="s">
        <v>632</v>
      </c>
      <c r="D1608" s="23" t="s">
        <v>476</v>
      </c>
      <c r="E1608" s="24">
        <v>5380.8</v>
      </c>
    </row>
    <row r="1609" spans="1:5" x14ac:dyDescent="0.25">
      <c r="A1609" s="22">
        <v>44707</v>
      </c>
      <c r="B1609" s="23">
        <v>3424</v>
      </c>
      <c r="C1609" s="23" t="s">
        <v>632</v>
      </c>
      <c r="D1609" s="23" t="s">
        <v>25</v>
      </c>
      <c r="E1609" s="24">
        <v>92798.27</v>
      </c>
    </row>
    <row r="1610" spans="1:5" x14ac:dyDescent="0.25">
      <c r="A1610" s="22">
        <v>44707</v>
      </c>
      <c r="B1610" s="23">
        <v>3429</v>
      </c>
      <c r="C1610" s="23" t="s">
        <v>632</v>
      </c>
      <c r="D1610" s="23" t="s">
        <v>25</v>
      </c>
      <c r="E1610" s="24">
        <v>135764.9</v>
      </c>
    </row>
    <row r="1611" spans="1:5" x14ac:dyDescent="0.25">
      <c r="A1611" s="22">
        <v>44707</v>
      </c>
      <c r="B1611" s="23">
        <v>3435</v>
      </c>
      <c r="C1611" s="23" t="s">
        <v>632</v>
      </c>
      <c r="D1611" s="23" t="s">
        <v>25</v>
      </c>
      <c r="E1611" s="24">
        <v>164007.01999999999</v>
      </c>
    </row>
    <row r="1612" spans="1:5" x14ac:dyDescent="0.25">
      <c r="A1612" s="22">
        <v>44720</v>
      </c>
      <c r="B1612" s="23">
        <v>3449</v>
      </c>
      <c r="C1612" s="23" t="s">
        <v>632</v>
      </c>
      <c r="D1612" s="23" t="s">
        <v>25</v>
      </c>
      <c r="E1612" s="24">
        <v>36185.17</v>
      </c>
    </row>
    <row r="1613" spans="1:5" x14ac:dyDescent="0.25">
      <c r="A1613" s="22">
        <v>44720</v>
      </c>
      <c r="B1613" s="23">
        <v>3463</v>
      </c>
      <c r="C1613" s="23" t="s">
        <v>632</v>
      </c>
      <c r="D1613" s="23" t="s">
        <v>25</v>
      </c>
      <c r="E1613" s="24">
        <v>163219.96</v>
      </c>
    </row>
    <row r="1614" spans="1:5" x14ac:dyDescent="0.25">
      <c r="A1614" s="22">
        <v>44720</v>
      </c>
      <c r="B1614" s="23">
        <v>3477</v>
      </c>
      <c r="C1614" s="23" t="s">
        <v>632</v>
      </c>
      <c r="D1614" s="23" t="s">
        <v>25</v>
      </c>
      <c r="E1614" s="24">
        <v>103241.74</v>
      </c>
    </row>
    <row r="1615" spans="1:5" x14ac:dyDescent="0.25">
      <c r="A1615" s="22">
        <v>44722</v>
      </c>
      <c r="B1615" s="23">
        <v>3488</v>
      </c>
      <c r="C1615" s="23" t="s">
        <v>632</v>
      </c>
      <c r="D1615" s="23" t="s">
        <v>25</v>
      </c>
      <c r="E1615" s="24">
        <v>164196.99</v>
      </c>
    </row>
    <row r="1616" spans="1:5" x14ac:dyDescent="0.25">
      <c r="A1616" s="22">
        <v>44727</v>
      </c>
      <c r="B1616" s="23">
        <v>3497</v>
      </c>
      <c r="C1616" s="23" t="s">
        <v>632</v>
      </c>
      <c r="D1616" s="23" t="s">
        <v>25</v>
      </c>
      <c r="E1616" s="24">
        <v>162840</v>
      </c>
    </row>
    <row r="1617" spans="1:5" x14ac:dyDescent="0.25">
      <c r="A1617" s="22">
        <v>44729</v>
      </c>
      <c r="B1617" s="23">
        <v>3135</v>
      </c>
      <c r="C1617" s="23" t="s">
        <v>632</v>
      </c>
      <c r="D1617" s="23" t="s">
        <v>25</v>
      </c>
      <c r="E1617" s="24">
        <v>109622</v>
      </c>
    </row>
    <row r="1618" spans="1:5" x14ac:dyDescent="0.25">
      <c r="A1618" s="22">
        <v>44734</v>
      </c>
      <c r="B1618" s="23">
        <v>3500</v>
      </c>
      <c r="C1618" s="23" t="s">
        <v>632</v>
      </c>
      <c r="D1618" s="23" t="s">
        <v>25</v>
      </c>
      <c r="E1618" s="24">
        <v>15676.89</v>
      </c>
    </row>
    <row r="1619" spans="1:5" x14ac:dyDescent="0.25">
      <c r="A1619" s="22">
        <v>44734</v>
      </c>
      <c r="B1619" s="23">
        <v>3501</v>
      </c>
      <c r="C1619" s="23" t="s">
        <v>632</v>
      </c>
      <c r="D1619" s="23" t="s">
        <v>24</v>
      </c>
      <c r="E1619" s="24">
        <v>97490.1</v>
      </c>
    </row>
    <row r="1620" spans="1:5" x14ac:dyDescent="0.25">
      <c r="A1620" s="22">
        <v>44753</v>
      </c>
      <c r="B1620" s="23">
        <v>3509</v>
      </c>
      <c r="C1620" s="23" t="s">
        <v>632</v>
      </c>
      <c r="D1620" s="23" t="s">
        <v>25</v>
      </c>
      <c r="E1620" s="24">
        <v>116684.44</v>
      </c>
    </row>
    <row r="1621" spans="1:5" x14ac:dyDescent="0.25">
      <c r="A1621" s="22">
        <v>44761</v>
      </c>
      <c r="B1621" s="23">
        <v>3541</v>
      </c>
      <c r="C1621" s="23" t="s">
        <v>632</v>
      </c>
      <c r="D1621" s="23" t="s">
        <v>25</v>
      </c>
      <c r="E1621" s="24">
        <v>41219.379999999997</v>
      </c>
    </row>
    <row r="1622" spans="1:5" x14ac:dyDescent="0.25">
      <c r="A1622" s="22">
        <v>44791</v>
      </c>
      <c r="B1622" s="23">
        <v>3560</v>
      </c>
      <c r="C1622" s="23" t="s">
        <v>632</v>
      </c>
      <c r="D1622" s="23" t="s">
        <v>755</v>
      </c>
      <c r="E1622" s="24">
        <v>11505</v>
      </c>
    </row>
    <row r="1623" spans="1:5" x14ac:dyDescent="0.25">
      <c r="A1623" s="22">
        <v>44834</v>
      </c>
      <c r="B1623" s="23">
        <v>3642</v>
      </c>
      <c r="C1623" s="23" t="s">
        <v>632</v>
      </c>
      <c r="D1623" s="23" t="s">
        <v>755</v>
      </c>
      <c r="E1623" s="24">
        <v>9068.5400000000009</v>
      </c>
    </row>
    <row r="1624" spans="1:5" x14ac:dyDescent="0.25">
      <c r="A1624" s="22">
        <v>44834</v>
      </c>
      <c r="B1624" s="23">
        <v>3641</v>
      </c>
      <c r="C1624" s="23" t="s">
        <v>632</v>
      </c>
      <c r="D1624" s="23" t="s">
        <v>838</v>
      </c>
      <c r="E1624" s="24">
        <v>16107</v>
      </c>
    </row>
    <row r="1625" spans="1:5" x14ac:dyDescent="0.25">
      <c r="A1625" s="22">
        <v>44369</v>
      </c>
      <c r="B1625" s="23">
        <v>74</v>
      </c>
      <c r="C1625" s="23" t="s">
        <v>535</v>
      </c>
      <c r="D1625" s="23" t="s">
        <v>229</v>
      </c>
      <c r="E1625" s="24">
        <v>58500</v>
      </c>
    </row>
    <row r="1626" spans="1:5" x14ac:dyDescent="0.25">
      <c r="A1626" s="22">
        <v>44421</v>
      </c>
      <c r="B1626" s="23">
        <v>110</v>
      </c>
      <c r="C1626" s="23" t="s">
        <v>535</v>
      </c>
      <c r="D1626" s="23" t="s">
        <v>24</v>
      </c>
      <c r="E1626" s="24">
        <v>92850</v>
      </c>
    </row>
    <row r="1627" spans="1:5" x14ac:dyDescent="0.25">
      <c r="A1627" s="22">
        <v>44425</v>
      </c>
      <c r="B1627" s="23">
        <v>119</v>
      </c>
      <c r="C1627" s="23" t="s">
        <v>535</v>
      </c>
      <c r="D1627" s="23" t="s">
        <v>536</v>
      </c>
      <c r="E1627" s="24">
        <v>125950</v>
      </c>
    </row>
    <row r="1628" spans="1:5" x14ac:dyDescent="0.25">
      <c r="A1628" s="22">
        <v>44441</v>
      </c>
      <c r="B1628" s="23">
        <v>130</v>
      </c>
      <c r="C1628" s="23" t="s">
        <v>535</v>
      </c>
      <c r="D1628" s="23" t="s">
        <v>537</v>
      </c>
      <c r="E1628" s="24">
        <v>119700</v>
      </c>
    </row>
    <row r="1629" spans="1:5" x14ac:dyDescent="0.25">
      <c r="A1629" s="22">
        <v>44448</v>
      </c>
      <c r="B1629" s="23">
        <v>143</v>
      </c>
      <c r="C1629" s="23" t="s">
        <v>535</v>
      </c>
      <c r="D1629" s="23" t="s">
        <v>539</v>
      </c>
      <c r="E1629" s="24">
        <v>81000</v>
      </c>
    </row>
    <row r="1630" spans="1:5" x14ac:dyDescent="0.25">
      <c r="A1630" s="22">
        <v>44452</v>
      </c>
      <c r="B1630" s="23">
        <v>141</v>
      </c>
      <c r="C1630" s="23" t="s">
        <v>535</v>
      </c>
      <c r="D1630" s="23" t="s">
        <v>538</v>
      </c>
      <c r="E1630" s="24">
        <v>67125</v>
      </c>
    </row>
    <row r="1631" spans="1:5" x14ac:dyDescent="0.25">
      <c r="A1631" s="22">
        <v>44462</v>
      </c>
      <c r="B1631" s="23">
        <v>151</v>
      </c>
      <c r="C1631" s="23" t="s">
        <v>535</v>
      </c>
      <c r="D1631" s="23" t="s">
        <v>540</v>
      </c>
      <c r="E1631" s="24">
        <v>108445</v>
      </c>
    </row>
    <row r="1632" spans="1:5" x14ac:dyDescent="0.25">
      <c r="A1632" s="22">
        <v>44473</v>
      </c>
      <c r="B1632" s="23">
        <v>156</v>
      </c>
      <c r="C1632" s="23" t="s">
        <v>535</v>
      </c>
      <c r="D1632" s="23" t="s">
        <v>540</v>
      </c>
      <c r="E1632" s="24">
        <v>135762.1</v>
      </c>
    </row>
    <row r="1633" spans="1:5" x14ac:dyDescent="0.25">
      <c r="A1633" s="22">
        <v>44482</v>
      </c>
      <c r="B1633" s="23">
        <v>161</v>
      </c>
      <c r="C1633" s="23" t="s">
        <v>535</v>
      </c>
      <c r="D1633" s="23" t="s">
        <v>316</v>
      </c>
      <c r="E1633" s="24">
        <v>58070.5</v>
      </c>
    </row>
    <row r="1634" spans="1:5" x14ac:dyDescent="0.25">
      <c r="A1634" s="22">
        <v>44482</v>
      </c>
      <c r="B1634" s="23">
        <v>167</v>
      </c>
      <c r="C1634" s="23" t="s">
        <v>535</v>
      </c>
      <c r="D1634" s="23" t="s">
        <v>538</v>
      </c>
      <c r="E1634" s="24">
        <v>110975</v>
      </c>
    </row>
    <row r="1635" spans="1:5" x14ac:dyDescent="0.25">
      <c r="A1635" s="22">
        <v>44491</v>
      </c>
      <c r="B1635" s="23">
        <v>175</v>
      </c>
      <c r="C1635" s="23" t="s">
        <v>535</v>
      </c>
      <c r="D1635" s="23" t="s">
        <v>541</v>
      </c>
      <c r="E1635" s="24">
        <v>84750</v>
      </c>
    </row>
    <row r="1636" spans="1:5" x14ac:dyDescent="0.25">
      <c r="A1636" s="22">
        <v>44491</v>
      </c>
      <c r="B1636" s="23">
        <v>176</v>
      </c>
      <c r="C1636" s="23" t="s">
        <v>535</v>
      </c>
      <c r="D1636" s="23" t="s">
        <v>542</v>
      </c>
      <c r="E1636" s="24">
        <v>47700</v>
      </c>
    </row>
    <row r="1637" spans="1:5" x14ac:dyDescent="0.25">
      <c r="A1637" s="22">
        <v>44495</v>
      </c>
      <c r="B1637" s="23">
        <v>177</v>
      </c>
      <c r="C1637" s="23" t="s">
        <v>535</v>
      </c>
      <c r="D1637" s="23" t="s">
        <v>543</v>
      </c>
      <c r="E1637" s="24">
        <v>80180.5</v>
      </c>
    </row>
    <row r="1638" spans="1:5" x14ac:dyDescent="0.25">
      <c r="A1638" s="22">
        <v>44511</v>
      </c>
      <c r="B1638" s="23">
        <v>183</v>
      </c>
      <c r="C1638" s="23" t="s">
        <v>535</v>
      </c>
      <c r="D1638" s="23" t="s">
        <v>542</v>
      </c>
      <c r="E1638" s="24">
        <v>26878.5</v>
      </c>
    </row>
    <row r="1639" spans="1:5" x14ac:dyDescent="0.25">
      <c r="A1639" s="22">
        <v>44511</v>
      </c>
      <c r="B1639" s="23">
        <v>186</v>
      </c>
      <c r="C1639" s="23" t="s">
        <v>535</v>
      </c>
      <c r="D1639" s="23" t="s">
        <v>544</v>
      </c>
      <c r="E1639" s="24">
        <v>44909.8</v>
      </c>
    </row>
    <row r="1640" spans="1:5" x14ac:dyDescent="0.25">
      <c r="A1640" s="22">
        <v>44557</v>
      </c>
      <c r="B1640" s="23">
        <v>220</v>
      </c>
      <c r="C1640" s="23" t="s">
        <v>535</v>
      </c>
      <c r="D1640" s="23" t="s">
        <v>544</v>
      </c>
      <c r="E1640" s="24">
        <v>39750</v>
      </c>
    </row>
    <row r="1641" spans="1:5" x14ac:dyDescent="0.25">
      <c r="A1641" s="22">
        <v>44566</v>
      </c>
      <c r="B1641" s="23">
        <v>223</v>
      </c>
      <c r="C1641" s="23" t="s">
        <v>535</v>
      </c>
      <c r="D1641" s="23" t="s">
        <v>544</v>
      </c>
      <c r="E1641" s="24">
        <v>116115.25</v>
      </c>
    </row>
    <row r="1642" spans="1:5" x14ac:dyDescent="0.25">
      <c r="A1642" s="22">
        <v>44601</v>
      </c>
      <c r="B1642" s="23">
        <v>233</v>
      </c>
      <c r="C1642" s="23" t="s">
        <v>535</v>
      </c>
      <c r="D1642" s="23" t="s">
        <v>545</v>
      </c>
      <c r="E1642" s="24">
        <v>79797.5</v>
      </c>
    </row>
    <row r="1643" spans="1:5" x14ac:dyDescent="0.25">
      <c r="A1643" s="22">
        <v>44630</v>
      </c>
      <c r="B1643" s="23">
        <v>237</v>
      </c>
      <c r="C1643" s="23" t="s">
        <v>535</v>
      </c>
      <c r="D1643" s="23" t="s">
        <v>545</v>
      </c>
      <c r="E1643" s="24">
        <v>89377.5</v>
      </c>
    </row>
    <row r="1644" spans="1:5" x14ac:dyDescent="0.25">
      <c r="A1644" s="22">
        <v>44670</v>
      </c>
      <c r="B1644" s="23">
        <v>121</v>
      </c>
      <c r="C1644" s="23" t="s">
        <v>535</v>
      </c>
      <c r="D1644" s="23" t="s">
        <v>545</v>
      </c>
      <c r="E1644" s="24">
        <v>79797.5</v>
      </c>
    </row>
    <row r="1645" spans="1:5" x14ac:dyDescent="0.25">
      <c r="A1645" s="22">
        <v>44761</v>
      </c>
      <c r="B1645" s="23">
        <v>314</v>
      </c>
      <c r="C1645" s="23" t="s">
        <v>535</v>
      </c>
      <c r="D1645" s="23" t="s">
        <v>545</v>
      </c>
      <c r="E1645" s="24">
        <v>55902.5</v>
      </c>
    </row>
    <row r="1646" spans="1:5" x14ac:dyDescent="0.25">
      <c r="A1646" s="22">
        <v>44768</v>
      </c>
      <c r="B1646" s="23">
        <v>317</v>
      </c>
      <c r="C1646" s="23" t="s">
        <v>535</v>
      </c>
      <c r="D1646" s="23" t="s">
        <v>25</v>
      </c>
      <c r="E1646" s="24">
        <v>137757</v>
      </c>
    </row>
    <row r="1647" spans="1:5" x14ac:dyDescent="0.25">
      <c r="A1647" s="22">
        <v>44771</v>
      </c>
      <c r="B1647" s="23">
        <v>323</v>
      </c>
      <c r="C1647" s="23" t="s">
        <v>535</v>
      </c>
      <c r="D1647" s="23" t="s">
        <v>546</v>
      </c>
      <c r="E1647" s="24">
        <v>105150</v>
      </c>
    </row>
    <row r="1648" spans="1:5" x14ac:dyDescent="0.25">
      <c r="A1648" s="22">
        <v>44783</v>
      </c>
      <c r="B1648" s="23">
        <v>324</v>
      </c>
      <c r="C1648" s="23" t="s">
        <v>535</v>
      </c>
      <c r="D1648" s="23" t="s">
        <v>546</v>
      </c>
      <c r="E1648" s="24">
        <v>91838</v>
      </c>
    </row>
    <row r="1649" spans="1:5" x14ac:dyDescent="0.25">
      <c r="A1649" s="22">
        <v>44784</v>
      </c>
      <c r="B1649" s="23">
        <v>328</v>
      </c>
      <c r="C1649" s="23" t="s">
        <v>535</v>
      </c>
      <c r="D1649" s="23" t="s">
        <v>24</v>
      </c>
      <c r="E1649" s="24">
        <v>99767.5</v>
      </c>
    </row>
    <row r="1650" spans="1:5" x14ac:dyDescent="0.25">
      <c r="A1650" s="22">
        <v>44060</v>
      </c>
      <c r="B1650" s="23">
        <v>60</v>
      </c>
      <c r="C1650" s="23" t="s">
        <v>695</v>
      </c>
      <c r="D1650" s="23" t="s">
        <v>696</v>
      </c>
      <c r="E1650" s="24">
        <v>136323</v>
      </c>
    </row>
    <row r="1651" spans="1:5" x14ac:dyDescent="0.25">
      <c r="A1651" s="22">
        <v>44181</v>
      </c>
      <c r="B1651" s="23">
        <v>147</v>
      </c>
      <c r="C1651" s="23" t="s">
        <v>695</v>
      </c>
      <c r="D1651" s="23" t="s">
        <v>494</v>
      </c>
      <c r="E1651" s="24">
        <v>3717</v>
      </c>
    </row>
    <row r="1652" spans="1:5" x14ac:dyDescent="0.25">
      <c r="A1652" s="22">
        <v>44369</v>
      </c>
      <c r="B1652" s="23">
        <v>248</v>
      </c>
      <c r="C1652" s="23" t="s">
        <v>695</v>
      </c>
      <c r="D1652" s="23" t="s">
        <v>697</v>
      </c>
      <c r="E1652" s="24">
        <v>67200</v>
      </c>
    </row>
    <row r="1653" spans="1:5" x14ac:dyDescent="0.25">
      <c r="A1653" s="22">
        <v>44375</v>
      </c>
      <c r="B1653" s="23">
        <v>251</v>
      </c>
      <c r="C1653" s="23" t="s">
        <v>695</v>
      </c>
      <c r="D1653" s="23" t="s">
        <v>698</v>
      </c>
      <c r="E1653" s="24">
        <v>10710</v>
      </c>
    </row>
    <row r="1654" spans="1:5" x14ac:dyDescent="0.25">
      <c r="A1654" s="22">
        <v>44411</v>
      </c>
      <c r="B1654" s="23">
        <v>269</v>
      </c>
      <c r="C1654" s="23" t="s">
        <v>695</v>
      </c>
      <c r="D1654" s="23" t="s">
        <v>699</v>
      </c>
      <c r="E1654" s="24">
        <v>6678</v>
      </c>
    </row>
    <row r="1655" spans="1:5" x14ac:dyDescent="0.25">
      <c r="A1655" s="22">
        <v>44432</v>
      </c>
      <c r="B1655" s="23">
        <v>280</v>
      </c>
      <c r="C1655" s="23" t="s">
        <v>695</v>
      </c>
      <c r="D1655" s="23" t="s">
        <v>698</v>
      </c>
      <c r="E1655" s="24">
        <v>7140</v>
      </c>
    </row>
    <row r="1656" spans="1:5" x14ac:dyDescent="0.25">
      <c r="A1656" s="22">
        <v>44432</v>
      </c>
      <c r="B1656" s="23">
        <v>283</v>
      </c>
      <c r="C1656" s="23" t="s">
        <v>695</v>
      </c>
      <c r="D1656" s="23" t="s">
        <v>700</v>
      </c>
      <c r="E1656" s="24">
        <v>71744</v>
      </c>
    </row>
    <row r="1657" spans="1:5" x14ac:dyDescent="0.25">
      <c r="A1657" s="22">
        <v>44448</v>
      </c>
      <c r="B1657" s="23">
        <v>289</v>
      </c>
      <c r="C1657" s="23" t="s">
        <v>695</v>
      </c>
      <c r="D1657" s="23" t="s">
        <v>700</v>
      </c>
      <c r="E1657" s="24">
        <v>36352.26</v>
      </c>
    </row>
    <row r="1658" spans="1:5" x14ac:dyDescent="0.25">
      <c r="A1658" s="22">
        <v>44456</v>
      </c>
      <c r="B1658" s="23">
        <v>295</v>
      </c>
      <c r="C1658" s="23" t="s">
        <v>695</v>
      </c>
      <c r="D1658" s="23" t="s">
        <v>504</v>
      </c>
      <c r="E1658" s="24">
        <v>38500</v>
      </c>
    </row>
    <row r="1659" spans="1:5" x14ac:dyDescent="0.25">
      <c r="A1659" s="22">
        <v>44462</v>
      </c>
      <c r="B1659" s="23">
        <v>298</v>
      </c>
      <c r="C1659" s="23" t="s">
        <v>695</v>
      </c>
      <c r="D1659" s="23" t="s">
        <v>701</v>
      </c>
      <c r="E1659" s="24">
        <v>69080</v>
      </c>
    </row>
    <row r="1660" spans="1:5" x14ac:dyDescent="0.25">
      <c r="A1660" s="22">
        <v>44482</v>
      </c>
      <c r="B1660" s="23">
        <v>303</v>
      </c>
      <c r="C1660" s="23" t="s">
        <v>695</v>
      </c>
      <c r="D1660" s="23" t="s">
        <v>98</v>
      </c>
      <c r="E1660" s="24">
        <v>75000</v>
      </c>
    </row>
    <row r="1661" spans="1:5" x14ac:dyDescent="0.25">
      <c r="A1661" s="22">
        <v>44491</v>
      </c>
      <c r="B1661" s="23">
        <v>309</v>
      </c>
      <c r="C1661" s="23" t="s">
        <v>695</v>
      </c>
      <c r="D1661" s="23" t="s">
        <v>702</v>
      </c>
      <c r="E1661" s="24">
        <v>111240</v>
      </c>
    </row>
    <row r="1662" spans="1:5" x14ac:dyDescent="0.25">
      <c r="A1662" s="22">
        <v>44530</v>
      </c>
      <c r="B1662" s="23">
        <v>318</v>
      </c>
      <c r="C1662" s="23" t="s">
        <v>695</v>
      </c>
      <c r="D1662" s="23" t="s">
        <v>702</v>
      </c>
      <c r="E1662" s="24">
        <v>36960</v>
      </c>
    </row>
    <row r="1663" spans="1:5" x14ac:dyDescent="0.25">
      <c r="A1663" s="22">
        <v>44538</v>
      </c>
      <c r="B1663" s="23">
        <v>328</v>
      </c>
      <c r="C1663" s="23" t="s">
        <v>695</v>
      </c>
      <c r="D1663" s="23" t="s">
        <v>538</v>
      </c>
      <c r="E1663" s="24">
        <v>65835</v>
      </c>
    </row>
    <row r="1664" spans="1:5" x14ac:dyDescent="0.25">
      <c r="A1664" s="22">
        <v>44538</v>
      </c>
      <c r="B1664" s="23">
        <v>329</v>
      </c>
      <c r="C1664" s="23" t="s">
        <v>695</v>
      </c>
      <c r="D1664" s="23" t="s">
        <v>703</v>
      </c>
      <c r="E1664" s="24">
        <v>36957</v>
      </c>
    </row>
    <row r="1665" spans="1:5" x14ac:dyDescent="0.25">
      <c r="A1665" s="22">
        <v>44538</v>
      </c>
      <c r="B1665" s="23">
        <v>331</v>
      </c>
      <c r="C1665" s="23" t="s">
        <v>695</v>
      </c>
      <c r="D1665" s="23" t="s">
        <v>702</v>
      </c>
      <c r="E1665" s="24">
        <v>36960</v>
      </c>
    </row>
    <row r="1666" spans="1:5" x14ac:dyDescent="0.25">
      <c r="A1666" s="22">
        <v>44550</v>
      </c>
      <c r="B1666" s="23">
        <v>341</v>
      </c>
      <c r="C1666" s="23" t="s">
        <v>695</v>
      </c>
      <c r="D1666" s="23" t="s">
        <v>25</v>
      </c>
      <c r="E1666" s="24">
        <v>81915</v>
      </c>
    </row>
    <row r="1667" spans="1:5" x14ac:dyDescent="0.25">
      <c r="A1667" s="22">
        <v>44635</v>
      </c>
      <c r="B1667" s="23">
        <v>358</v>
      </c>
      <c r="C1667" s="23" t="s">
        <v>695</v>
      </c>
      <c r="D1667" s="23" t="s">
        <v>24</v>
      </c>
      <c r="E1667" s="24">
        <v>39500</v>
      </c>
    </row>
    <row r="1668" spans="1:5" x14ac:dyDescent="0.25">
      <c r="A1668" s="22">
        <v>44721</v>
      </c>
      <c r="B1668" s="23">
        <v>376</v>
      </c>
      <c r="C1668" s="23" t="s">
        <v>695</v>
      </c>
      <c r="D1668" s="23" t="s">
        <v>24</v>
      </c>
      <c r="E1668" s="24">
        <v>41600</v>
      </c>
    </row>
    <row r="1669" spans="1:5" x14ac:dyDescent="0.25">
      <c r="A1669" s="22">
        <v>44727</v>
      </c>
      <c r="B1669" s="23">
        <v>394</v>
      </c>
      <c r="C1669" s="23" t="s">
        <v>695</v>
      </c>
      <c r="D1669" s="23" t="s">
        <v>23</v>
      </c>
      <c r="E1669" s="24">
        <v>51330</v>
      </c>
    </row>
    <row r="1670" spans="1:5" x14ac:dyDescent="0.25">
      <c r="A1670" s="22">
        <v>44820</v>
      </c>
      <c r="B1670" s="23" t="s">
        <v>839</v>
      </c>
      <c r="C1670" s="23" t="s">
        <v>840</v>
      </c>
      <c r="D1670" s="23" t="s">
        <v>841</v>
      </c>
      <c r="E1670" s="24">
        <v>88560</v>
      </c>
    </row>
    <row r="1671" spans="1:5" x14ac:dyDescent="0.25">
      <c r="A1671" s="22">
        <v>44827</v>
      </c>
      <c r="B1671" s="23">
        <v>9481</v>
      </c>
      <c r="C1671" s="23" t="s">
        <v>840</v>
      </c>
      <c r="D1671" s="23" t="s">
        <v>841</v>
      </c>
      <c r="E1671" s="24">
        <v>73800</v>
      </c>
    </row>
    <row r="1672" spans="1:5" x14ac:dyDescent="0.25">
      <c r="A1672" s="22">
        <v>44488</v>
      </c>
      <c r="B1672" s="23">
        <v>32919</v>
      </c>
      <c r="C1672" s="23" t="s">
        <v>706</v>
      </c>
      <c r="D1672" s="23" t="s">
        <v>707</v>
      </c>
      <c r="E1672" s="24">
        <v>128589.73</v>
      </c>
    </row>
    <row r="1673" spans="1:5" x14ac:dyDescent="0.25">
      <c r="A1673" s="22">
        <v>44530</v>
      </c>
      <c r="B1673" s="23">
        <v>33261</v>
      </c>
      <c r="C1673" s="23" t="s">
        <v>706</v>
      </c>
      <c r="D1673" s="23" t="s">
        <v>707</v>
      </c>
      <c r="E1673" s="24">
        <v>125939.58</v>
      </c>
    </row>
    <row r="1674" spans="1:5" x14ac:dyDescent="0.25">
      <c r="A1674" s="22">
        <v>44539</v>
      </c>
      <c r="B1674" s="23">
        <v>33509</v>
      </c>
      <c r="C1674" s="23" t="s">
        <v>706</v>
      </c>
      <c r="D1674" s="23" t="s">
        <v>707</v>
      </c>
      <c r="E1674" s="24">
        <v>4420.6000000000004</v>
      </c>
    </row>
    <row r="1675" spans="1:5" x14ac:dyDescent="0.25">
      <c r="A1675" s="22">
        <v>44539</v>
      </c>
      <c r="B1675" s="23">
        <v>33510</v>
      </c>
      <c r="C1675" s="23" t="s">
        <v>706</v>
      </c>
      <c r="D1675" s="23" t="s">
        <v>25</v>
      </c>
      <c r="E1675" s="24">
        <v>123398.47</v>
      </c>
    </row>
    <row r="1676" spans="1:5" x14ac:dyDescent="0.25">
      <c r="A1676" s="22">
        <v>44645</v>
      </c>
      <c r="B1676" s="23">
        <v>34565</v>
      </c>
      <c r="C1676" s="23" t="s">
        <v>706</v>
      </c>
      <c r="D1676" s="23" t="s">
        <v>25</v>
      </c>
      <c r="E1676" s="24">
        <v>25742.29</v>
      </c>
    </row>
    <row r="1677" spans="1:5" x14ac:dyDescent="0.25">
      <c r="A1677" s="22">
        <v>44645</v>
      </c>
      <c r="B1677" s="23">
        <v>34607</v>
      </c>
      <c r="C1677" s="23" t="s">
        <v>706</v>
      </c>
      <c r="D1677" s="23" t="s">
        <v>25</v>
      </c>
      <c r="E1677" s="24">
        <v>90487.06</v>
      </c>
    </row>
    <row r="1678" spans="1:5" x14ac:dyDescent="0.25">
      <c r="A1678" s="22">
        <v>44687</v>
      </c>
      <c r="B1678" s="23">
        <v>35101</v>
      </c>
      <c r="C1678" s="23" t="s">
        <v>706</v>
      </c>
      <c r="D1678" s="23" t="s">
        <v>708</v>
      </c>
      <c r="E1678" s="24">
        <v>121132.08</v>
      </c>
    </row>
    <row r="1679" spans="1:5" x14ac:dyDescent="0.25">
      <c r="A1679" s="22">
        <v>44753</v>
      </c>
      <c r="B1679" s="23">
        <v>35605</v>
      </c>
      <c r="C1679" s="23" t="s">
        <v>706</v>
      </c>
      <c r="D1679" s="23" t="s">
        <v>708</v>
      </c>
      <c r="E1679" s="24">
        <v>143311.88</v>
      </c>
    </row>
    <row r="1680" spans="1:5" x14ac:dyDescent="0.25">
      <c r="A1680" s="22">
        <v>44768</v>
      </c>
      <c r="B1680" s="23">
        <v>36072</v>
      </c>
      <c r="C1680" s="23" t="s">
        <v>706</v>
      </c>
      <c r="D1680" s="23" t="s">
        <v>25</v>
      </c>
      <c r="E1680" s="24">
        <v>3799.6</v>
      </c>
    </row>
    <row r="1681" spans="1:5" x14ac:dyDescent="0.25">
      <c r="A1681" s="22">
        <v>44770</v>
      </c>
      <c r="B1681" s="23">
        <v>35974</v>
      </c>
      <c r="C1681" s="23" t="s">
        <v>706</v>
      </c>
      <c r="D1681" s="23" t="s">
        <v>25</v>
      </c>
      <c r="E1681" s="24">
        <v>148437.01</v>
      </c>
    </row>
    <row r="1682" spans="1:5" x14ac:dyDescent="0.25">
      <c r="A1682" s="22">
        <v>44784</v>
      </c>
      <c r="B1682" s="23">
        <v>36271</v>
      </c>
      <c r="C1682" s="23" t="s">
        <v>706</v>
      </c>
      <c r="D1682" s="23" t="s">
        <v>25</v>
      </c>
      <c r="E1682" s="24">
        <v>157909.56</v>
      </c>
    </row>
    <row r="1683" spans="1:5" x14ac:dyDescent="0.25">
      <c r="A1683" s="22">
        <v>44803</v>
      </c>
      <c r="B1683" s="23">
        <v>36377</v>
      </c>
      <c r="C1683" s="23" t="s">
        <v>706</v>
      </c>
      <c r="D1683" s="23" t="s">
        <v>25</v>
      </c>
      <c r="E1683" s="24">
        <v>14862.17</v>
      </c>
    </row>
    <row r="1684" spans="1:5" x14ac:dyDescent="0.25">
      <c r="A1684" s="22">
        <v>44803</v>
      </c>
      <c r="B1684" s="23">
        <v>36375</v>
      </c>
      <c r="C1684" s="23" t="s">
        <v>706</v>
      </c>
      <c r="D1684" s="23" t="s">
        <v>25</v>
      </c>
      <c r="E1684" s="24">
        <v>28401.55</v>
      </c>
    </row>
    <row r="1685" spans="1:5" x14ac:dyDescent="0.25">
      <c r="A1685" s="22">
        <v>44834</v>
      </c>
      <c r="B1685" s="23">
        <v>36824</v>
      </c>
      <c r="C1685" s="23" t="s">
        <v>706</v>
      </c>
      <c r="D1685" s="23" t="s">
        <v>25</v>
      </c>
      <c r="E1685" s="24">
        <v>33846.29</v>
      </c>
    </row>
    <row r="1686" spans="1:5" x14ac:dyDescent="0.25">
      <c r="A1686" s="22">
        <v>44834</v>
      </c>
      <c r="B1686" s="23">
        <v>36821</v>
      </c>
      <c r="C1686" s="23" t="s">
        <v>706</v>
      </c>
      <c r="D1686" s="23" t="s">
        <v>25</v>
      </c>
      <c r="E1686" s="24">
        <v>6550</v>
      </c>
    </row>
    <row r="1687" spans="1:5" x14ac:dyDescent="0.25">
      <c r="A1687" s="22">
        <v>44834</v>
      </c>
      <c r="B1687" s="23">
        <v>36789</v>
      </c>
      <c r="C1687" s="23" t="s">
        <v>706</v>
      </c>
      <c r="D1687" s="23" t="s">
        <v>25</v>
      </c>
      <c r="E1687" s="24">
        <v>158108.51</v>
      </c>
    </row>
    <row r="1688" spans="1:5" x14ac:dyDescent="0.25">
      <c r="A1688" s="22">
        <v>44742</v>
      </c>
      <c r="B1688" s="23">
        <v>3133</v>
      </c>
      <c r="C1688" s="23" t="s">
        <v>705</v>
      </c>
      <c r="D1688" s="23" t="s">
        <v>25</v>
      </c>
      <c r="E1688" s="24">
        <v>86234.4</v>
      </c>
    </row>
    <row r="1689" spans="1:5" x14ac:dyDescent="0.25">
      <c r="A1689" s="22">
        <v>44742</v>
      </c>
      <c r="B1689" s="23">
        <v>3135</v>
      </c>
      <c r="C1689" s="23" t="s">
        <v>705</v>
      </c>
      <c r="D1689" s="23" t="s">
        <v>25</v>
      </c>
      <c r="E1689" s="24">
        <v>100359</v>
      </c>
    </row>
    <row r="1690" spans="1:5" x14ac:dyDescent="0.25">
      <c r="A1690" s="22">
        <v>44742</v>
      </c>
      <c r="B1690" s="23">
        <v>3136</v>
      </c>
      <c r="C1690" s="23" t="s">
        <v>705</v>
      </c>
      <c r="D1690" s="23" t="s">
        <v>25</v>
      </c>
      <c r="E1690" s="24">
        <v>102093.6</v>
      </c>
    </row>
    <row r="1691" spans="1:5" x14ac:dyDescent="0.25">
      <c r="A1691" s="22">
        <v>44812</v>
      </c>
      <c r="B1691" s="23">
        <v>3133</v>
      </c>
      <c r="C1691" s="23" t="s">
        <v>705</v>
      </c>
      <c r="D1691" s="23" t="s">
        <v>25</v>
      </c>
      <c r="E1691" s="24">
        <v>86234.4</v>
      </c>
    </row>
    <row r="1692" spans="1:5" x14ac:dyDescent="0.25">
      <c r="A1692" s="22">
        <v>44543</v>
      </c>
      <c r="B1692" s="23">
        <v>123</v>
      </c>
      <c r="C1692" s="23" t="s">
        <v>709</v>
      </c>
      <c r="D1692" s="23" t="s">
        <v>711</v>
      </c>
      <c r="E1692" s="24">
        <v>106200</v>
      </c>
    </row>
    <row r="1693" spans="1:5" x14ac:dyDescent="0.25">
      <c r="A1693" s="22">
        <v>44543</v>
      </c>
      <c r="B1693" s="23">
        <v>124</v>
      </c>
      <c r="C1693" s="23" t="s">
        <v>709</v>
      </c>
      <c r="D1693" s="23" t="s">
        <v>710</v>
      </c>
      <c r="E1693" s="24">
        <v>97940</v>
      </c>
    </row>
    <row r="1694" spans="1:5" x14ac:dyDescent="0.25">
      <c r="A1694" s="22">
        <v>44543</v>
      </c>
      <c r="B1694" s="23">
        <v>125</v>
      </c>
      <c r="C1694" s="23" t="s">
        <v>709</v>
      </c>
      <c r="D1694" s="23" t="s">
        <v>712</v>
      </c>
      <c r="E1694" s="24">
        <v>97940</v>
      </c>
    </row>
    <row r="1695" spans="1:5" x14ac:dyDescent="0.25">
      <c r="A1695" s="22">
        <v>44543</v>
      </c>
      <c r="B1695" s="23">
        <v>126</v>
      </c>
      <c r="C1695" s="23" t="s">
        <v>709</v>
      </c>
      <c r="D1695" s="23" t="s">
        <v>713</v>
      </c>
      <c r="E1695" s="24">
        <v>7676.14</v>
      </c>
    </row>
    <row r="1696" spans="1:5" x14ac:dyDescent="0.25">
      <c r="A1696" s="22">
        <v>44557</v>
      </c>
      <c r="B1696" s="23">
        <v>127</v>
      </c>
      <c r="C1696" s="23" t="s">
        <v>709</v>
      </c>
      <c r="D1696" s="23" t="s">
        <v>714</v>
      </c>
      <c r="E1696" s="24">
        <v>129800</v>
      </c>
    </row>
    <row r="1697" spans="1:5" x14ac:dyDescent="0.25">
      <c r="A1697" s="22">
        <v>44557</v>
      </c>
      <c r="B1697" s="23">
        <v>129</v>
      </c>
      <c r="C1697" s="23" t="s">
        <v>709</v>
      </c>
      <c r="D1697" s="23" t="s">
        <v>599</v>
      </c>
      <c r="E1697" s="24">
        <v>33671.300000000003</v>
      </c>
    </row>
    <row r="1698" spans="1:5" x14ac:dyDescent="0.25">
      <c r="A1698" s="22">
        <v>44557</v>
      </c>
      <c r="B1698" s="23">
        <v>131</v>
      </c>
      <c r="C1698" s="23" t="s">
        <v>709</v>
      </c>
      <c r="D1698" s="23" t="s">
        <v>716</v>
      </c>
      <c r="E1698" s="24">
        <v>20824.05</v>
      </c>
    </row>
    <row r="1699" spans="1:5" x14ac:dyDescent="0.25">
      <c r="A1699" s="22">
        <v>44557</v>
      </c>
      <c r="B1699" s="23">
        <v>132</v>
      </c>
      <c r="C1699" s="23" t="s">
        <v>709</v>
      </c>
      <c r="D1699" s="23" t="s">
        <v>715</v>
      </c>
      <c r="E1699" s="24">
        <v>126336.7</v>
      </c>
    </row>
    <row r="1700" spans="1:5" x14ac:dyDescent="0.25">
      <c r="A1700" s="22">
        <v>44588</v>
      </c>
      <c r="B1700" s="23">
        <v>135</v>
      </c>
      <c r="C1700" s="23" t="s">
        <v>709</v>
      </c>
      <c r="D1700" s="23" t="s">
        <v>717</v>
      </c>
      <c r="E1700" s="24">
        <v>24000</v>
      </c>
    </row>
    <row r="1701" spans="1:5" x14ac:dyDescent="0.25">
      <c r="A1701" s="22">
        <v>44637</v>
      </c>
      <c r="B1701" s="23">
        <v>172</v>
      </c>
      <c r="C1701" s="23" t="s">
        <v>709</v>
      </c>
      <c r="D1701" s="23" t="s">
        <v>186</v>
      </c>
      <c r="E1701" s="24">
        <v>2639.86</v>
      </c>
    </row>
    <row r="1702" spans="1:5" x14ac:dyDescent="0.25">
      <c r="A1702" s="22">
        <v>44637</v>
      </c>
      <c r="B1702" s="23">
        <v>173</v>
      </c>
      <c r="C1702" s="23" t="s">
        <v>709</v>
      </c>
      <c r="D1702" s="23" t="s">
        <v>186</v>
      </c>
      <c r="E1702" s="24">
        <v>68497.850000000006</v>
      </c>
    </row>
    <row r="1703" spans="1:5" x14ac:dyDescent="0.25">
      <c r="A1703" s="22">
        <v>44645</v>
      </c>
      <c r="B1703" s="23">
        <v>174</v>
      </c>
      <c r="C1703" s="23" t="s">
        <v>709</v>
      </c>
      <c r="D1703" s="23" t="s">
        <v>186</v>
      </c>
      <c r="E1703" s="24">
        <v>157270.39999999999</v>
      </c>
    </row>
    <row r="1704" spans="1:5" x14ac:dyDescent="0.25">
      <c r="A1704" s="22">
        <v>44645</v>
      </c>
      <c r="B1704" s="23">
        <v>175</v>
      </c>
      <c r="C1704" s="23" t="s">
        <v>709</v>
      </c>
      <c r="D1704" s="23" t="s">
        <v>186</v>
      </c>
      <c r="E1704" s="24">
        <v>131924</v>
      </c>
    </row>
    <row r="1705" spans="1:5" x14ac:dyDescent="0.25">
      <c r="A1705" s="22">
        <v>44645</v>
      </c>
      <c r="B1705" s="23">
        <v>176</v>
      </c>
      <c r="C1705" s="23" t="s">
        <v>709</v>
      </c>
      <c r="D1705" s="23" t="s">
        <v>186</v>
      </c>
      <c r="E1705" s="24">
        <v>65342.5</v>
      </c>
    </row>
    <row r="1706" spans="1:5" x14ac:dyDescent="0.25">
      <c r="A1706" s="22">
        <v>44650</v>
      </c>
      <c r="B1706" s="23">
        <v>181</v>
      </c>
      <c r="C1706" s="23" t="s">
        <v>709</v>
      </c>
      <c r="D1706" s="23" t="s">
        <v>10</v>
      </c>
      <c r="E1706" s="24">
        <v>82688.850000000006</v>
      </c>
    </row>
    <row r="1707" spans="1:5" x14ac:dyDescent="0.25">
      <c r="A1707" s="22">
        <v>44727</v>
      </c>
      <c r="B1707" s="23">
        <v>213</v>
      </c>
      <c r="C1707" s="23" t="s">
        <v>709</v>
      </c>
      <c r="D1707" s="23" t="s">
        <v>186</v>
      </c>
      <c r="E1707" s="24">
        <v>112686.86</v>
      </c>
    </row>
    <row r="1708" spans="1:5" x14ac:dyDescent="0.25">
      <c r="A1708" s="22">
        <v>44727</v>
      </c>
      <c r="B1708" s="23">
        <v>214</v>
      </c>
      <c r="C1708" s="23" t="s">
        <v>709</v>
      </c>
      <c r="D1708" s="23" t="s">
        <v>186</v>
      </c>
      <c r="E1708" s="24">
        <v>140719.43</v>
      </c>
    </row>
    <row r="1709" spans="1:5" x14ac:dyDescent="0.25">
      <c r="A1709" s="22">
        <v>44727</v>
      </c>
      <c r="B1709" s="23">
        <v>215</v>
      </c>
      <c r="C1709" s="23" t="s">
        <v>709</v>
      </c>
      <c r="D1709" s="23" t="s">
        <v>186</v>
      </c>
      <c r="E1709" s="24">
        <v>59059</v>
      </c>
    </row>
    <row r="1710" spans="1:5" x14ac:dyDescent="0.25">
      <c r="A1710" s="22">
        <v>44734</v>
      </c>
      <c r="B1710" s="23">
        <v>216</v>
      </c>
      <c r="C1710" s="23" t="s">
        <v>709</v>
      </c>
      <c r="D1710" s="23" t="s">
        <v>186</v>
      </c>
      <c r="E1710" s="24">
        <v>139240</v>
      </c>
    </row>
    <row r="1711" spans="1:5" x14ac:dyDescent="0.25">
      <c r="A1711" s="22">
        <v>44734</v>
      </c>
      <c r="B1711" s="23">
        <v>217</v>
      </c>
      <c r="C1711" s="23" t="s">
        <v>709</v>
      </c>
      <c r="D1711" s="23" t="s">
        <v>186</v>
      </c>
      <c r="E1711" s="24">
        <v>137120</v>
      </c>
    </row>
    <row r="1712" spans="1:5" x14ac:dyDescent="0.25">
      <c r="A1712" s="22">
        <v>44734</v>
      </c>
      <c r="B1712" s="23">
        <v>218</v>
      </c>
      <c r="C1712" s="23" t="s">
        <v>709</v>
      </c>
      <c r="D1712" s="23" t="s">
        <v>186</v>
      </c>
      <c r="E1712" s="24">
        <v>139240</v>
      </c>
    </row>
    <row r="1713" spans="1:5" x14ac:dyDescent="0.25">
      <c r="A1713" s="22">
        <v>44736</v>
      </c>
      <c r="B1713" s="23">
        <v>219</v>
      </c>
      <c r="C1713" s="23" t="s">
        <v>709</v>
      </c>
      <c r="D1713" s="23" t="s">
        <v>186</v>
      </c>
      <c r="E1713" s="24">
        <v>6136</v>
      </c>
    </row>
    <row r="1714" spans="1:5" x14ac:dyDescent="0.25">
      <c r="A1714" s="22">
        <v>44736</v>
      </c>
      <c r="B1714" s="23">
        <v>220</v>
      </c>
      <c r="C1714" s="23" t="s">
        <v>709</v>
      </c>
      <c r="D1714" s="23" t="s">
        <v>186</v>
      </c>
      <c r="E1714" s="24">
        <v>5829.2</v>
      </c>
    </row>
    <row r="1715" spans="1:5" x14ac:dyDescent="0.25">
      <c r="A1715" s="22">
        <v>44736</v>
      </c>
      <c r="B1715" s="23">
        <v>221</v>
      </c>
      <c r="C1715" s="23" t="s">
        <v>709</v>
      </c>
      <c r="D1715" s="23" t="s">
        <v>186</v>
      </c>
      <c r="E1715" s="24">
        <v>140719.43</v>
      </c>
    </row>
    <row r="1716" spans="1:5" x14ac:dyDescent="0.25">
      <c r="A1716" s="22">
        <v>44736</v>
      </c>
      <c r="B1716" s="23">
        <v>222</v>
      </c>
      <c r="C1716" s="23" t="s">
        <v>709</v>
      </c>
      <c r="D1716" s="23" t="s">
        <v>186</v>
      </c>
      <c r="E1716" s="24">
        <v>79378.600000000006</v>
      </c>
    </row>
    <row r="1717" spans="1:5" x14ac:dyDescent="0.25">
      <c r="A1717" s="22">
        <v>44781</v>
      </c>
      <c r="B1717" s="23">
        <v>196</v>
      </c>
      <c r="C1717" s="23" t="s">
        <v>709</v>
      </c>
      <c r="D1717" s="23" t="s">
        <v>186</v>
      </c>
      <c r="E1717" s="24">
        <v>28601.43</v>
      </c>
    </row>
    <row r="1718" spans="1:5" x14ac:dyDescent="0.25">
      <c r="A1718" s="22">
        <v>44781</v>
      </c>
      <c r="B1718" s="23">
        <v>222</v>
      </c>
      <c r="C1718" s="23" t="s">
        <v>709</v>
      </c>
      <c r="D1718" s="23" t="s">
        <v>186</v>
      </c>
      <c r="E1718" s="24">
        <v>79378.600000000006</v>
      </c>
    </row>
    <row r="1719" spans="1:5" x14ac:dyDescent="0.25">
      <c r="A1719" s="22">
        <v>44781</v>
      </c>
      <c r="B1719" s="23">
        <v>228</v>
      </c>
      <c r="C1719" s="23" t="s">
        <v>709</v>
      </c>
      <c r="D1719" s="23" t="s">
        <v>186</v>
      </c>
      <c r="E1719" s="24">
        <v>123043.5</v>
      </c>
    </row>
    <row r="1720" spans="1:5" x14ac:dyDescent="0.25">
      <c r="A1720" s="22">
        <v>44781</v>
      </c>
      <c r="B1720" s="23">
        <v>230</v>
      </c>
      <c r="C1720" s="23" t="s">
        <v>709</v>
      </c>
      <c r="D1720" s="23" t="s">
        <v>186</v>
      </c>
      <c r="E1720" s="24">
        <v>637.20000000000005</v>
      </c>
    </row>
    <row r="1721" spans="1:5" x14ac:dyDescent="0.25">
      <c r="A1721" s="22">
        <v>44781</v>
      </c>
      <c r="B1721" s="23">
        <v>231</v>
      </c>
      <c r="C1721" s="23" t="s">
        <v>709</v>
      </c>
      <c r="D1721" s="23" t="s">
        <v>186</v>
      </c>
      <c r="E1721" s="24">
        <v>4959.4399999999996</v>
      </c>
    </row>
    <row r="1722" spans="1:5" x14ac:dyDescent="0.25">
      <c r="A1722" s="22">
        <v>44781</v>
      </c>
      <c r="B1722" s="23">
        <v>233</v>
      </c>
      <c r="C1722" s="23" t="s">
        <v>709</v>
      </c>
      <c r="D1722" s="23" t="s">
        <v>186</v>
      </c>
      <c r="E1722" s="24">
        <v>750.04</v>
      </c>
    </row>
    <row r="1723" spans="1:5" x14ac:dyDescent="0.25">
      <c r="A1723" s="22">
        <v>44783</v>
      </c>
      <c r="B1723" s="23">
        <v>232</v>
      </c>
      <c r="C1723" s="23" t="s">
        <v>709</v>
      </c>
      <c r="D1723" s="23" t="s">
        <v>758</v>
      </c>
      <c r="E1723" s="24">
        <v>11044.8</v>
      </c>
    </row>
    <row r="1724" spans="1:5" x14ac:dyDescent="0.25">
      <c r="A1724" s="22">
        <v>44783</v>
      </c>
      <c r="B1724" s="23">
        <v>238</v>
      </c>
      <c r="C1724" s="23" t="s">
        <v>709</v>
      </c>
      <c r="D1724" s="23" t="s">
        <v>757</v>
      </c>
      <c r="E1724" s="24">
        <v>53100</v>
      </c>
    </row>
    <row r="1725" spans="1:5" x14ac:dyDescent="0.25">
      <c r="A1725" s="22">
        <v>44791</v>
      </c>
      <c r="B1725" s="23">
        <v>239</v>
      </c>
      <c r="C1725" s="23" t="s">
        <v>709</v>
      </c>
      <c r="D1725" s="23" t="s">
        <v>759</v>
      </c>
      <c r="E1725" s="24">
        <v>12744</v>
      </c>
    </row>
    <row r="1726" spans="1:5" x14ac:dyDescent="0.25">
      <c r="A1726" s="22">
        <v>44812</v>
      </c>
      <c r="B1726" s="23">
        <v>234</v>
      </c>
      <c r="C1726" s="23" t="s">
        <v>709</v>
      </c>
      <c r="D1726" s="23" t="s">
        <v>842</v>
      </c>
      <c r="E1726" s="24">
        <v>111368.4</v>
      </c>
    </row>
    <row r="1727" spans="1:5" x14ac:dyDescent="0.25">
      <c r="A1727" s="22">
        <v>44812</v>
      </c>
      <c r="B1727" s="23">
        <v>241</v>
      </c>
      <c r="C1727" s="23" t="s">
        <v>709</v>
      </c>
      <c r="D1727" s="23" t="s">
        <v>842</v>
      </c>
      <c r="E1727" s="24">
        <v>125485.83</v>
      </c>
    </row>
    <row r="1728" spans="1:5" x14ac:dyDescent="0.25">
      <c r="A1728" s="22">
        <v>44816</v>
      </c>
      <c r="B1728" s="23">
        <v>242</v>
      </c>
      <c r="C1728" s="23" t="s">
        <v>709</v>
      </c>
      <c r="D1728" s="23" t="s">
        <v>186</v>
      </c>
      <c r="E1728" s="24">
        <v>104467.68</v>
      </c>
    </row>
    <row r="1729" spans="1:5" x14ac:dyDescent="0.25">
      <c r="A1729" s="22">
        <v>44834</v>
      </c>
      <c r="B1729" s="23">
        <v>245</v>
      </c>
      <c r="C1729" s="23" t="s">
        <v>709</v>
      </c>
      <c r="D1729" s="23" t="s">
        <v>843</v>
      </c>
      <c r="E1729" s="24">
        <v>11918</v>
      </c>
    </row>
    <row r="1730" spans="1:5" x14ac:dyDescent="0.25">
      <c r="A1730" s="22">
        <v>44812</v>
      </c>
      <c r="B1730" s="23">
        <v>1760</v>
      </c>
      <c r="C1730" s="23" t="s">
        <v>720</v>
      </c>
      <c r="D1730" s="23" t="s">
        <v>25</v>
      </c>
      <c r="E1730" s="24">
        <v>39736.5</v>
      </c>
    </row>
    <row r="1731" spans="1:5" x14ac:dyDescent="0.25">
      <c r="A1731" s="22">
        <v>44812</v>
      </c>
      <c r="B1731" s="23">
        <v>1759</v>
      </c>
      <c r="C1731" s="23" t="s">
        <v>720</v>
      </c>
      <c r="D1731" s="23" t="s">
        <v>25</v>
      </c>
      <c r="E1731" s="24">
        <v>63380.160000000003</v>
      </c>
    </row>
    <row r="1732" spans="1:5" x14ac:dyDescent="0.25">
      <c r="A1732" s="22">
        <v>44820</v>
      </c>
      <c r="B1732" s="23">
        <v>1761</v>
      </c>
      <c r="C1732" s="23" t="s">
        <v>720</v>
      </c>
      <c r="D1732" s="23" t="s">
        <v>25</v>
      </c>
      <c r="E1732" s="24">
        <v>82600</v>
      </c>
    </row>
    <row r="1733" spans="1:5" x14ac:dyDescent="0.25">
      <c r="A1733" s="22">
        <v>44539</v>
      </c>
      <c r="B1733" s="23">
        <v>32507</v>
      </c>
      <c r="C1733" s="23" t="s">
        <v>718</v>
      </c>
      <c r="D1733" s="23" t="s">
        <v>24</v>
      </c>
      <c r="E1733" s="24">
        <v>128972</v>
      </c>
    </row>
    <row r="1734" spans="1:5" x14ac:dyDescent="0.25">
      <c r="A1734" s="22">
        <v>44543</v>
      </c>
      <c r="B1734" s="23">
        <v>32536</v>
      </c>
      <c r="C1734" s="23" t="s">
        <v>718</v>
      </c>
      <c r="D1734" s="23" t="s">
        <v>704</v>
      </c>
      <c r="E1734" s="24">
        <v>128000</v>
      </c>
    </row>
    <row r="1735" spans="1:5" x14ac:dyDescent="0.25">
      <c r="A1735" s="22">
        <v>44670</v>
      </c>
      <c r="B1735" s="23">
        <v>33537</v>
      </c>
      <c r="C1735" s="23" t="s">
        <v>718</v>
      </c>
      <c r="D1735" s="23" t="s">
        <v>704</v>
      </c>
      <c r="E1735" s="24">
        <v>52000</v>
      </c>
    </row>
    <row r="1736" spans="1:5" x14ac:dyDescent="0.25">
      <c r="A1736" s="22">
        <v>44671</v>
      </c>
      <c r="B1736" s="23">
        <v>33461</v>
      </c>
      <c r="C1736" s="23" t="s">
        <v>718</v>
      </c>
      <c r="D1736" s="23" t="s">
        <v>24</v>
      </c>
      <c r="E1736" s="24">
        <v>119060</v>
      </c>
    </row>
    <row r="1737" spans="1:5" x14ac:dyDescent="0.25">
      <c r="A1737" s="22">
        <v>44678</v>
      </c>
      <c r="B1737" s="23">
        <v>33569</v>
      </c>
      <c r="C1737" s="23" t="s">
        <v>718</v>
      </c>
      <c r="D1737" s="23" t="s">
        <v>25</v>
      </c>
      <c r="E1737" s="24">
        <v>73036.100000000006</v>
      </c>
    </row>
    <row r="1738" spans="1:5" x14ac:dyDescent="0.25">
      <c r="A1738" s="22">
        <v>44707</v>
      </c>
      <c r="B1738" s="23">
        <v>33655</v>
      </c>
      <c r="C1738" s="23" t="s">
        <v>718</v>
      </c>
      <c r="D1738" s="23" t="s">
        <v>25</v>
      </c>
      <c r="E1738" s="24">
        <v>65600</v>
      </c>
    </row>
    <row r="1739" spans="1:5" x14ac:dyDescent="0.25">
      <c r="A1739" s="22">
        <v>44720</v>
      </c>
      <c r="B1739" s="23">
        <v>33798</v>
      </c>
      <c r="C1739" s="23" t="s">
        <v>718</v>
      </c>
      <c r="D1739" s="23" t="s">
        <v>25</v>
      </c>
      <c r="E1739" s="24">
        <v>33000</v>
      </c>
    </row>
    <row r="1740" spans="1:5" x14ac:dyDescent="0.25">
      <c r="A1740" s="22">
        <v>44742</v>
      </c>
      <c r="B1740" s="23">
        <v>33996</v>
      </c>
      <c r="C1740" s="23" t="s">
        <v>718</v>
      </c>
      <c r="D1740" s="23" t="s">
        <v>24</v>
      </c>
      <c r="E1740" s="24">
        <v>73012</v>
      </c>
    </row>
    <row r="1741" spans="1:5" x14ac:dyDescent="0.25">
      <c r="A1741" s="22">
        <v>44761</v>
      </c>
      <c r="B1741" s="23">
        <v>34077</v>
      </c>
      <c r="C1741" s="23" t="s">
        <v>718</v>
      </c>
      <c r="D1741" s="23" t="s">
        <v>24</v>
      </c>
      <c r="E1741" s="24">
        <v>117250</v>
      </c>
    </row>
    <row r="1742" spans="1:5" x14ac:dyDescent="0.25">
      <c r="A1742" s="22">
        <v>44770</v>
      </c>
      <c r="B1742" s="23">
        <v>34112</v>
      </c>
      <c r="C1742" s="23" t="s">
        <v>718</v>
      </c>
      <c r="D1742" s="23" t="s">
        <v>24</v>
      </c>
      <c r="E1742" s="24">
        <v>90050</v>
      </c>
    </row>
    <row r="1743" spans="1:5" x14ac:dyDescent="0.25">
      <c r="A1743" s="22">
        <v>44771</v>
      </c>
      <c r="B1743" s="23">
        <v>34139</v>
      </c>
      <c r="C1743" s="23" t="s">
        <v>718</v>
      </c>
      <c r="D1743" s="23" t="s">
        <v>719</v>
      </c>
      <c r="E1743" s="24">
        <v>11100</v>
      </c>
    </row>
    <row r="1744" spans="1:5" x14ac:dyDescent="0.25">
      <c r="A1744" s="22">
        <v>44784</v>
      </c>
      <c r="B1744" s="23">
        <v>34210</v>
      </c>
      <c r="C1744" s="23" t="s">
        <v>718</v>
      </c>
      <c r="D1744" s="23" t="s">
        <v>24</v>
      </c>
      <c r="E1744" s="24">
        <v>110295</v>
      </c>
    </row>
    <row r="1745" spans="1:5" x14ac:dyDescent="0.25">
      <c r="A1745" s="22">
        <v>44784</v>
      </c>
      <c r="B1745" s="23">
        <v>34211</v>
      </c>
      <c r="C1745" s="23" t="s">
        <v>718</v>
      </c>
      <c r="D1745" s="23" t="s">
        <v>24</v>
      </c>
      <c r="E1745" s="24">
        <v>141325</v>
      </c>
    </row>
    <row r="1746" spans="1:5" x14ac:dyDescent="0.25">
      <c r="A1746" s="22">
        <v>43291</v>
      </c>
      <c r="B1746" s="23">
        <v>7</v>
      </c>
      <c r="C1746" s="23" t="s">
        <v>721</v>
      </c>
      <c r="D1746" s="23" t="s">
        <v>722</v>
      </c>
      <c r="E1746" s="24">
        <v>407328.45</v>
      </c>
    </row>
    <row r="1747" spans="1:5" x14ac:dyDescent="0.25">
      <c r="A1747" s="22">
        <v>43329</v>
      </c>
      <c r="B1747" s="23">
        <v>11</v>
      </c>
      <c r="C1747" s="23" t="s">
        <v>721</v>
      </c>
      <c r="D1747" s="23" t="s">
        <v>714</v>
      </c>
      <c r="E1747" s="24">
        <v>36580</v>
      </c>
    </row>
    <row r="1748" spans="1:5" x14ac:dyDescent="0.25">
      <c r="A1748" s="22">
        <v>43334</v>
      </c>
      <c r="B1748" s="23">
        <v>12</v>
      </c>
      <c r="C1748" s="23" t="s">
        <v>721</v>
      </c>
      <c r="D1748" s="23" t="s">
        <v>714</v>
      </c>
      <c r="E1748" s="24">
        <v>36580</v>
      </c>
    </row>
  </sheetData>
  <sortState ref="A1:E1748">
    <sortCondition ref="C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Hoja3</vt:lpstr>
      <vt:lpstr>Hoja2</vt:lpstr>
      <vt:lpstr>Hoja3!Área_de_impresión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2022-10-10T18:29:15Z</cp:lastPrinted>
  <dcterms:created xsi:type="dcterms:W3CDTF">2022-08-04T13:22:11Z</dcterms:created>
  <dcterms:modified xsi:type="dcterms:W3CDTF">2022-10-11T14:03:57Z</dcterms:modified>
</cp:coreProperties>
</file>