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NDIOTECH\Desktop\Informacion Finanzas julio 2022\"/>
    </mc:Choice>
  </mc:AlternateContent>
  <bookViews>
    <workbookView xWindow="0" yWindow="0" windowWidth="19200" windowHeight="1278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3" i="1"/>
  <c r="E11" i="1"/>
  <c r="E10" i="1"/>
  <c r="E9" i="1"/>
  <c r="E31" i="1"/>
  <c r="E33" i="1" l="1"/>
  <c r="E13" i="1" l="1"/>
  <c r="E18" i="1"/>
  <c r="E24" i="1"/>
  <c r="E19" i="1" l="1"/>
  <c r="E34" i="1"/>
  <c r="E36" i="1" s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<sst xmlns="http://schemas.openxmlformats.org/spreadsheetml/2006/main" count="35" uniqueCount="35">
  <si>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</si>
  <si>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</si>
  <si>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</si>
  <si>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</si>
  <si>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</si>
  <si>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</si>
  <si>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</si>
  <si>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</si>
  <si>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</si>
  <si>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</si>
  <si>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</si>
  <si>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</si>
  <si>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</si>
  <si>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</si>
  <si>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</si>
  <si>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</si>
  <si>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</si>
  <si>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</si>
  <si>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</si>
  <si>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</si>
  <si>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</si>
  <si>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</si>
  <si>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</si>
  <si>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</si>
  <si>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</si>
  <si>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</si>
  <si>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</si>
  <si>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</si>
  <si>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</si>
  <si>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</si>
  <si>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</si>
  <si>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</si>
  <si>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</si>
  <si>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</si>
  <si>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29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</si>
</sst>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164" fontId="0" fillId="0" borderId="1" xfId="1" applyFont="1" applyBorder="1"/>
    <xf numFmtId="164" fontId="2" fillId="0" borderId="0" xfId="1" applyFont="1" applyAlignment="1">
      <alignment horizontal="center" vertical="center"/>
    </xf>
    <xf numFmtId="164" fontId="0" fillId="0" borderId="0" xfId="1" applyFont="1"/>
    <xf numFmtId="164" fontId="0" fillId="0" borderId="2" xfId="1" applyFont="1" applyBorder="1"/>
    <xf numFmtId="164" fontId="6" fillId="0" borderId="0" xfId="1" applyFont="1"/>
    <xf numFmtId="0" fontId="0" fillId="0" borderId="1" xfId="0" applyBorder="1"/>
    <xf numFmtId="164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177690</xdr:rowOff>
    </xdr:from>
    <xdr:to>
      <xdr:col>0</xdr:col>
      <xdr:colOff>1295400</xdr:colOff>
      <xdr:row>2</xdr:row>
      <xdr:rowOff>162933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690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113644</xdr:colOff>
      <xdr:row>0</xdr:row>
      <xdr:rowOff>179140</xdr:rowOff>
    </xdr:from>
    <xdr:to>
      <xdr:col>4</xdr:col>
      <xdr:colOff>1032561</xdr:colOff>
      <xdr:row>2</xdr:row>
      <xdr:rowOff>178347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41" y="17914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atos%20POA/JUNIO%202022/Estados%20Financieros-Juli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EUDA/DUEDA%20JUNIO%202022%20AC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46">
          <cell r="F46">
            <v>2685620.55</v>
          </cell>
        </row>
        <row r="49">
          <cell r="F49">
            <v>8861971.1899999995</v>
          </cell>
        </row>
      </sheetData>
      <sheetData sheetId="1"/>
      <sheetData sheetId="2"/>
      <sheetData sheetId="3"/>
      <sheetData sheetId="4">
        <row r="36">
          <cell r="C36">
            <v>6902194.5999999996</v>
          </cell>
        </row>
      </sheetData>
      <sheetData sheetId="5"/>
      <sheetData sheetId="6">
        <row r="11">
          <cell r="B11">
            <v>15658582.359999999</v>
          </cell>
        </row>
      </sheetData>
      <sheetData sheetId="7">
        <row r="14">
          <cell r="B14">
            <v>13481296.51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6 JUNIO"/>
      <sheetName val="Hoja1"/>
      <sheetName val="Hoja3"/>
      <sheetName val="RESUMEN1"/>
      <sheetName val="DEUDA GLOBAL"/>
      <sheetName val="PAGOS"/>
      <sheetName val="CIER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0">
          <cell r="K280">
            <v>137835555.44999999</v>
          </cell>
        </row>
        <row r="281">
          <cell r="K281">
            <v>59725159.560000002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C7" sqref="C7"/>
    </sheetView>
  </sheetViews>
  <sheetFormatPr baseColWidth="10" defaultRowHeight="15" x14ac:dyDescent="0.25"/>
  <cols>
    <col min="1" max="1" width="38.42578125" bestFit="1" customWidth="1"/>
    <col min="5" max="5" width="16.42578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f>[1]Efectivo!$C$36</f>
        <v>6902194.5999999996</v>
      </c>
    </row>
    <row r="10" spans="1:5" ht="22.5" x14ac:dyDescent="0.25">
      <c r="A10" s="3" t="s">
        <v>4</v>
      </c>
      <c r="E10" s="13">
        <f>'[1]Cuenta por Cobrar'!$B$14</f>
        <v>13481296.51</v>
      </c>
    </row>
    <row r="11" spans="1:5" x14ac:dyDescent="0.25">
      <c r="A11" s="3" t="s">
        <v>5</v>
      </c>
      <c r="B11" s="8"/>
      <c r="C11" s="8"/>
      <c r="D11" s="8"/>
      <c r="E11" s="13">
        <f>[1]Inventario!$B$11</f>
        <v>15658582.359999999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36042073.469999999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36042073.469999999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134324439.13</v>
      </c>
    </row>
    <row r="22" spans="1:5" ht="22.5" x14ac:dyDescent="0.25">
      <c r="A22" s="3" t="s">
        <v>11</v>
      </c>
      <c r="E22" s="13">
        <v>0</v>
      </c>
    </row>
    <row r="23" spans="1:5" x14ac:dyDescent="0.25">
      <c r="A23" s="3" t="s">
        <v>28</v>
      </c>
      <c r="E23" s="13">
        <f>[2]CIERRE!$K$281</f>
        <v>59725159.560000002</v>
      </c>
    </row>
    <row r="24" spans="1:5" ht="17.25" x14ac:dyDescent="0.4">
      <c r="A24" s="5" t="s">
        <v>25</v>
      </c>
      <c r="E24" s="14">
        <f>SUM(E21:E23)</f>
        <v>194049598.69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f>'[1]ESF SNS'!$F$46</f>
        <v>2685620.55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f>'[1]ESF SNS'!$F$49</f>
        <v>8861971.1899999995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11547591.739999998</v>
      </c>
    </row>
    <row r="34" spans="1:5" ht="17.25" x14ac:dyDescent="0.4">
      <c r="A34" s="2" t="s">
        <v>29</v>
      </c>
      <c r="E34" s="14">
        <f>SUM(E24+E33)</f>
        <v>205597190.43000001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-169555116.96000001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-169555116.96000001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MUNDIOTECH</cp:lastModifiedBy>
  <cp:lastPrinted>2022-07-06T13:01:21Z</cp:lastPrinted>
  <dcterms:created xsi:type="dcterms:W3CDTF">2021-08-23T16:45:54Z</dcterms:created>
  <dcterms:modified xsi:type="dcterms:W3CDTF">2022-08-09T00:03:31Z</dcterms:modified>
</cp:coreProperties>
</file>