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figueroa\Downloads\"/>
    </mc:Choice>
  </mc:AlternateContent>
  <bookViews>
    <workbookView xWindow="0" yWindow="0" windowWidth="28800" windowHeight="12435" activeTab="1"/>
  </bookViews>
  <sheets>
    <sheet name="Hoja1" sheetId="1" r:id="rId1"/>
    <sheet name="Hoja6" sheetId="6" r:id="rId2"/>
    <sheet name="Hoja2" sheetId="2" r:id="rId3"/>
    <sheet name="Hoja3" sheetId="3" r:id="rId4"/>
    <sheet name="Hoja4" sheetId="4" r:id="rId5"/>
    <sheet name="Hoja5" sheetId="5" r:id="rId6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6" i="6" l="1"/>
  <c r="H56" i="1"/>
  <c r="E11" i="2" l="1"/>
  <c r="E17" i="2" l="1"/>
  <c r="E9" i="2" l="1"/>
  <c r="E13" i="2" l="1"/>
  <c r="E19" i="2" l="1"/>
  <c r="E20" i="2" s="1"/>
  <c r="H317" i="5" l="1"/>
  <c r="H318" i="5" s="1"/>
  <c r="H308" i="5"/>
  <c r="H306" i="5"/>
  <c r="H304" i="5"/>
  <c r="H302" i="5"/>
  <c r="H299" i="5"/>
  <c r="H294" i="5"/>
  <c r="H291" i="5"/>
  <c r="H284" i="5"/>
  <c r="H279" i="5"/>
  <c r="H274" i="5"/>
  <c r="H270" i="5"/>
  <c r="H264" i="5"/>
  <c r="H262" i="5"/>
  <c r="H259" i="5"/>
  <c r="H255" i="5"/>
  <c r="H252" i="5"/>
  <c r="H250" i="5"/>
  <c r="H248" i="5"/>
  <c r="H244" i="5"/>
  <c r="H240" i="5"/>
  <c r="H235" i="5"/>
  <c r="H228" i="5"/>
  <c r="H225" i="5"/>
  <c r="H221" i="5"/>
  <c r="H219" i="5"/>
  <c r="H217" i="5"/>
  <c r="H215" i="5"/>
  <c r="H213" i="5"/>
  <c r="H211" i="5"/>
  <c r="H209" i="5"/>
  <c r="H207" i="5"/>
  <c r="H204" i="5"/>
  <c r="H202" i="5"/>
  <c r="H200" i="5"/>
  <c r="H194" i="5"/>
  <c r="H182" i="5"/>
  <c r="H179" i="5"/>
  <c r="H176" i="5"/>
  <c r="H173" i="5"/>
  <c r="H170" i="5"/>
  <c r="H160" i="5"/>
  <c r="H156" i="5"/>
  <c r="H154" i="5"/>
  <c r="H151" i="5"/>
  <c r="H149" i="5"/>
  <c r="H144" i="5"/>
  <c r="H137" i="5"/>
  <c r="H135" i="5"/>
  <c r="H133" i="5"/>
  <c r="H131" i="5"/>
  <c r="H129" i="5"/>
  <c r="H127" i="5"/>
  <c r="H122" i="5"/>
  <c r="H120" i="5"/>
  <c r="H118" i="5"/>
  <c r="H116" i="5"/>
  <c r="H111" i="5"/>
  <c r="H107" i="5"/>
  <c r="H104" i="5"/>
  <c r="H99" i="5"/>
  <c r="H95" i="5"/>
  <c r="H93" i="5"/>
  <c r="H90" i="5"/>
  <c r="H83" i="5"/>
  <c r="H76" i="5"/>
  <c r="H74" i="5"/>
  <c r="H70" i="5"/>
  <c r="H66" i="5"/>
  <c r="H57" i="5"/>
  <c r="H54" i="5"/>
  <c r="H49" i="5"/>
  <c r="H45" i="5"/>
  <c r="H43" i="5"/>
  <c r="H41" i="5"/>
  <c r="H37" i="5"/>
  <c r="H35" i="5"/>
  <c r="H32" i="5"/>
  <c r="H29" i="5"/>
  <c r="H23" i="5"/>
  <c r="H21" i="5"/>
  <c r="H19" i="5"/>
  <c r="H17" i="5"/>
  <c r="H15" i="5"/>
  <c r="H12" i="5"/>
  <c r="H10" i="5"/>
  <c r="H44" i="3" l="1"/>
  <c r="H42" i="3"/>
  <c r="D15" i="4"/>
  <c r="D13" i="4"/>
  <c r="D11" i="4"/>
  <c r="D9" i="4"/>
  <c r="H40" i="3"/>
  <c r="H38" i="3"/>
  <c r="H36" i="3"/>
  <c r="H34" i="3"/>
  <c r="H31" i="3"/>
  <c r="H29" i="3"/>
  <c r="H27" i="3"/>
  <c r="H25" i="3"/>
  <c r="H23" i="3"/>
  <c r="D7" i="4"/>
  <c r="H21" i="3"/>
  <c r="H19" i="3"/>
  <c r="H17" i="3"/>
  <c r="H13" i="3"/>
  <c r="D17" i="4" l="1"/>
  <c r="H15" i="3"/>
  <c r="H11" i="3"/>
  <c r="H9" i="3" l="1"/>
  <c r="H45" i="3" s="1"/>
  <c r="E15" i="2" l="1"/>
  <c r="E22" i="2" l="1"/>
</calcChain>
</file>

<file path=xl/sharedStrings.xml><?xml version="1.0" encoding="utf-8"?>
<sst xmlns="http://schemas.openxmlformats.org/spreadsheetml/2006/main" count="1316" uniqueCount="556">
  <si>
    <t>Fecha</t>
  </si>
  <si>
    <t>Valor</t>
  </si>
  <si>
    <t>Sub-Total Compras RD$</t>
  </si>
  <si>
    <t>Republica Dominicana</t>
  </si>
  <si>
    <t>SERVICIO NACIONAL DE SALUD</t>
  </si>
  <si>
    <t xml:space="preserve">CUENTAS No. </t>
  </si>
  <si>
    <t>CANTIDAD</t>
  </si>
  <si>
    <t>CERTIFICO CORRECTO:</t>
  </si>
  <si>
    <t>DIRECTOR</t>
  </si>
  <si>
    <t>__________________________</t>
  </si>
  <si>
    <t>ADMINISTRADOR:</t>
  </si>
  <si>
    <t>No. Orden de Compra o Servicios</t>
  </si>
  <si>
    <t>No. De Factura Fiscal NCF</t>
  </si>
  <si>
    <t>Fuente. Financ      (FR-VS)</t>
  </si>
  <si>
    <t>Beneficiario</t>
  </si>
  <si>
    <t>Rubro</t>
  </si>
  <si>
    <t>No. Cta. Objetal del Gasto</t>
  </si>
  <si>
    <t>RESUMEN DE COMPRAS o SERVICIOS POR CUENTAS:</t>
  </si>
  <si>
    <t>Compra Directa</t>
  </si>
  <si>
    <t>Compra Menor</t>
  </si>
  <si>
    <t>Comparacion de precio</t>
  </si>
  <si>
    <t>ENC. DE COMPRAS:__________________________</t>
  </si>
  <si>
    <t>RESUMEN DE PROCESO SEGÚN MODALIDAD:</t>
  </si>
  <si>
    <t>TIPO</t>
  </si>
  <si>
    <t>TOTAL RESUMEN</t>
  </si>
  <si>
    <t>MONTO</t>
  </si>
  <si>
    <t xml:space="preserve">TOTAL COMPRAS       </t>
  </si>
  <si>
    <r>
      <t xml:space="preserve">                                                        </t>
    </r>
    <r>
      <rPr>
        <b/>
        <sz val="14"/>
        <color theme="1"/>
        <rFont val="Calibri"/>
        <family val="2"/>
        <scheme val="minor"/>
      </rPr>
      <t>ESTABLECIMIENTO</t>
    </r>
    <r>
      <rPr>
        <b/>
        <sz val="12"/>
        <color theme="1"/>
        <rFont val="Calibri"/>
        <family val="2"/>
        <scheme val="minor"/>
      </rPr>
      <t>_____CLINICA INFANTIL DR.ROBERT REID CABRAL__________________________________________________________REGION_____________________</t>
    </r>
  </si>
  <si>
    <t>VENTA DE SERVICIO</t>
  </si>
  <si>
    <t>RESUMEN DE TRANSFERENCIA SIN ORDEN :</t>
  </si>
  <si>
    <t>NOMBRE</t>
  </si>
  <si>
    <t>AMERICA RAFAEL MONTES DE OCA</t>
  </si>
  <si>
    <t>MACROTECT FARMACEUTICA,SRL.</t>
  </si>
  <si>
    <t>229/B1500000229</t>
  </si>
  <si>
    <t>277/B1500000277</t>
  </si>
  <si>
    <t>MUNDO MAZDA AUTO PARTS, SRL.</t>
  </si>
  <si>
    <t>JESUS FERMIN MARTINEZ</t>
  </si>
  <si>
    <t>LISTADO DE ORDENES DE COMPRAS O SERVICIOS EFECTUADAS DURANTE EL MES JUNIO  2021</t>
  </si>
  <si>
    <t>AUTOMAKIU, SRL.</t>
  </si>
  <si>
    <t>SERVICIO DE GRUA</t>
  </si>
  <si>
    <t xml:space="preserve">CK-# 13129  </t>
  </si>
  <si>
    <t>326/B1500000025</t>
  </si>
  <si>
    <t xml:space="preserve">CK-# 13130  </t>
  </si>
  <si>
    <t>327/B1500000026</t>
  </si>
  <si>
    <t>EMELI BRITO DE FULGENCIO</t>
  </si>
  <si>
    <t xml:space="preserve">P/SEGÚN ACUERDO </t>
  </si>
  <si>
    <t>POR PRESINDIR DE SU SERV</t>
  </si>
  <si>
    <t>EDITORA EL NUEVO DIARIO</t>
  </si>
  <si>
    <t>406937/B1500003033</t>
  </si>
  <si>
    <t>278/B1500000278</t>
  </si>
  <si>
    <t>190/B1500000190</t>
  </si>
  <si>
    <t>CK-# 13132</t>
  </si>
  <si>
    <t xml:space="preserve">CK-# 13131 </t>
  </si>
  <si>
    <t>CK-# 13133</t>
  </si>
  <si>
    <t>CK-# 13134</t>
  </si>
  <si>
    <t>UNIQUE REPRESENTACIONES,SRL</t>
  </si>
  <si>
    <t>2480/B1500002480</t>
  </si>
  <si>
    <t xml:space="preserve">TRANSF-# 688-12120762 </t>
  </si>
  <si>
    <t>MES JUNIO  2021</t>
  </si>
  <si>
    <t xml:space="preserve">NOMINA INCENTIVO PERSONAL LIMPIEZA DE PARQUEO </t>
  </si>
  <si>
    <t>TRANSF-689-45240000012</t>
  </si>
  <si>
    <t>TECNI MEDICA, SRL.</t>
  </si>
  <si>
    <t xml:space="preserve">         CK #-13136-                </t>
  </si>
  <si>
    <t>17708/B1500000084</t>
  </si>
  <si>
    <t xml:space="preserve">         CK #-13137                </t>
  </si>
  <si>
    <t xml:space="preserve">SEMINSA </t>
  </si>
  <si>
    <t>3423/B1500001452</t>
  </si>
  <si>
    <t xml:space="preserve">      CK # 13138              </t>
  </si>
  <si>
    <t>LUIS RAMON FERNANDEZ GOMEZ</t>
  </si>
  <si>
    <t xml:space="preserve">      CK # 13140            </t>
  </si>
  <si>
    <t>VACACIONES Y TERM. CONTRATO</t>
  </si>
  <si>
    <t>82847/B1500004394</t>
  </si>
  <si>
    <t xml:space="preserve">         TRANSF-697-12183832                </t>
  </si>
  <si>
    <t>83905/B1500004438</t>
  </si>
  <si>
    <t>82664/B1500004382</t>
  </si>
  <si>
    <t xml:space="preserve">         TRANSF-699-12220482           </t>
  </si>
  <si>
    <t>GLOBAL MEDICA DOMINICANA</t>
  </si>
  <si>
    <t>COTIZACION</t>
  </si>
  <si>
    <t>MOLINOS ANTILLANOS, SRL.</t>
  </si>
  <si>
    <t xml:space="preserve">      CK # 13142          </t>
  </si>
  <si>
    <t>21001/B15000000101</t>
  </si>
  <si>
    <t>CAES CAPACITACION ESPECIALIZADA</t>
  </si>
  <si>
    <t xml:space="preserve">         TRANSF-702-12206236              </t>
  </si>
  <si>
    <t>NOMINA CONTRATADO</t>
  </si>
  <si>
    <t xml:space="preserve">TRANSF-704-452454 </t>
  </si>
  <si>
    <t xml:space="preserve">NOMINA INCENTIVOS , JUNIO 2021 </t>
  </si>
  <si>
    <t>TRANSF-705-4524195</t>
  </si>
  <si>
    <t>NOMINA HRRC, SERVICIO PRESTADO JUNIO 2021</t>
  </si>
  <si>
    <t>TRANSF-706-45245</t>
  </si>
  <si>
    <t>NOMINA HRRC, MILITARES JUNIO 2021</t>
  </si>
  <si>
    <t>TRANSF-707-452412</t>
  </si>
  <si>
    <t>COMICIONES BANCARIA JUNIO  2021</t>
  </si>
  <si>
    <t xml:space="preserve">         TRANSF-708 --12228569                </t>
  </si>
  <si>
    <t>ACTUALIDADES VD, SRL.</t>
  </si>
  <si>
    <t>COTIZACION-6033</t>
  </si>
  <si>
    <t>CK # 13144</t>
  </si>
  <si>
    <t>RET.</t>
  </si>
  <si>
    <t>COLECTOR DE IMPUESTOS INTERNOS</t>
  </si>
  <si>
    <t>ANGEL RAFAEL GENAO GUZMAN</t>
  </si>
  <si>
    <t>UNIQUE REPRESENTACIONES, SRL.</t>
  </si>
  <si>
    <t>AMERICA MONTES DE OCA</t>
  </si>
  <si>
    <t>REPOSICION DE CAJA CHICA</t>
  </si>
  <si>
    <t>EMPRESA CABOD</t>
  </si>
  <si>
    <t>HOSPIFAR,SRL.</t>
  </si>
  <si>
    <t>MACROTECH FARMACEUTICA, SRL.</t>
  </si>
  <si>
    <t>SUED &amp; FARGESA, SRL.</t>
  </si>
  <si>
    <t>193/B1500000184</t>
  </si>
  <si>
    <t>SEAN DOMINICAN, SRL.</t>
  </si>
  <si>
    <t>DISTRIBUIDORA INTERNACIONAL DE PETROLEO (DIPASA)</t>
  </si>
  <si>
    <t>LISTADO DE ORDENES DE COMPRAS O SERVICIOS EFECTUADAS  Y PAGADA DURANTE EL MES  DICIEMBRE  2021</t>
  </si>
  <si>
    <t xml:space="preserve">  NULO-13234</t>
  </si>
  <si>
    <t>SERV/PRESTACIONES MESES OCT-NOV-2021</t>
  </si>
  <si>
    <t>MARILY ARACELIS PAULA DE JIMENEZ</t>
  </si>
  <si>
    <t>CK-# 13235</t>
  </si>
  <si>
    <t>CK-# 13236</t>
  </si>
  <si>
    <t>MARIA DIAZ</t>
  </si>
  <si>
    <t>NULO-CK-# 13237</t>
  </si>
  <si>
    <t>CK-# 13238</t>
  </si>
  <si>
    <t>GLOBATEC</t>
  </si>
  <si>
    <t>27850/B1500003042</t>
  </si>
  <si>
    <t>LORENA ALTAGRACIA MOREL CISNERO</t>
  </si>
  <si>
    <t>CK-# 13239</t>
  </si>
  <si>
    <t>SERV/PRESTACIONES MESES  SEPT-OCT-2021</t>
  </si>
  <si>
    <t>TESORERIA DE  LA SEGURIDAD SOCIAL</t>
  </si>
  <si>
    <t>PAGO/DE RETENCIONES DE EMPLEADO MES NOV/2021</t>
  </si>
  <si>
    <t xml:space="preserve">TRANSF-1014-25025368216           </t>
  </si>
  <si>
    <t>PAGO IR3 MES DE OCTUBRE 2021</t>
  </si>
  <si>
    <t>TRANSF-1015-25025384585</t>
  </si>
  <si>
    <t xml:space="preserve">NULA-TRANSF-1016 </t>
  </si>
  <si>
    <t>NULA-TRANSF-1017</t>
  </si>
  <si>
    <t>93534/B1500004761</t>
  </si>
  <si>
    <t>92334/B1500004721</t>
  </si>
  <si>
    <t>92125/B1500004715</t>
  </si>
  <si>
    <t>93533/B1500004760</t>
  </si>
  <si>
    <t>94014/B1500004773</t>
  </si>
  <si>
    <t>TRANSF-1018-14378031</t>
  </si>
  <si>
    <t>FERNANDO ANTONIO BONILLA</t>
  </si>
  <si>
    <t>447/B1500000396</t>
  </si>
  <si>
    <t>448/B1500000397</t>
  </si>
  <si>
    <t>TRANSF-1019-14378061</t>
  </si>
  <si>
    <t>AIDSA</t>
  </si>
  <si>
    <t>28048/B1500001020</t>
  </si>
  <si>
    <t>TRANSF-1020-14422843</t>
  </si>
  <si>
    <t>ALCALDIA DEL DITRITO NACIONAL</t>
  </si>
  <si>
    <t xml:space="preserve">TRANSF-1021-14518026 </t>
  </si>
  <si>
    <t>303339479/B1500028444</t>
  </si>
  <si>
    <t>VEGAMED, S.A.</t>
  </si>
  <si>
    <t>1517/B1500000101</t>
  </si>
  <si>
    <t>1518/B1500000102</t>
  </si>
  <si>
    <t>1519/B1500000103</t>
  </si>
  <si>
    <t xml:space="preserve">TRANSF-1022-14442000  </t>
  </si>
  <si>
    <t>CK-# 13240</t>
  </si>
  <si>
    <t>SEMINSA</t>
  </si>
  <si>
    <t>6838/B1500001785</t>
  </si>
  <si>
    <t>CK-# 13241</t>
  </si>
  <si>
    <t>CECOMSA</t>
  </si>
  <si>
    <t>37423/B1500012973</t>
  </si>
  <si>
    <t>53236/B1500003136</t>
  </si>
  <si>
    <t>53229/B1500003135</t>
  </si>
  <si>
    <t>53806/B1500003155</t>
  </si>
  <si>
    <t xml:space="preserve">TRANSF-1023-14441921  </t>
  </si>
  <si>
    <t>INDUSTRIAS BANILEJAS, S. A.S.</t>
  </si>
  <si>
    <t>7691/B1500007175</t>
  </si>
  <si>
    <t>7818/B1500007177</t>
  </si>
  <si>
    <t>7913/B1500007178</t>
  </si>
  <si>
    <t>8020/B1500007180</t>
  </si>
  <si>
    <r>
      <t xml:space="preserve">       </t>
    </r>
    <r>
      <rPr>
        <b/>
        <sz val="11"/>
        <color rgb="FFC0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 TRANSF-1024-14422952    </t>
    </r>
  </si>
  <si>
    <r>
      <t xml:space="preserve">       </t>
    </r>
    <r>
      <rPr>
        <b/>
        <sz val="11"/>
        <color rgb="FFC0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 TRANSF-1027-14422711    </t>
    </r>
  </si>
  <si>
    <t>CRUZ AYALA, SRL.</t>
  </si>
  <si>
    <t>1851/B1500003921</t>
  </si>
  <si>
    <t>1567/B1500003893</t>
  </si>
  <si>
    <t>VARGAS PEÑA MULTI SERVICIOS,SRL.</t>
  </si>
  <si>
    <t>76/B1500000076</t>
  </si>
  <si>
    <t>74/B1500000074</t>
  </si>
  <si>
    <t>79/B1500000079</t>
  </si>
  <si>
    <t>75/B1500000075</t>
  </si>
  <si>
    <t>81/B1500000081</t>
  </si>
  <si>
    <t>87/B1500000087</t>
  </si>
  <si>
    <t>88/B1500000088</t>
  </si>
  <si>
    <t>95/B1500000095</t>
  </si>
  <si>
    <t xml:space="preserve">TRANSF- 1028-14459238 </t>
  </si>
  <si>
    <t xml:space="preserve">TRANSF-1029-25088816760 </t>
  </si>
  <si>
    <t>D IVAN IMPORT, SRL.</t>
  </si>
  <si>
    <t>287/B1500000287</t>
  </si>
  <si>
    <t>286/B1500000286</t>
  </si>
  <si>
    <t>289/B1500000289</t>
  </si>
  <si>
    <t>SANDRY GOMEZ RODRIGUEZ</t>
  </si>
  <si>
    <t>325/B1500000325</t>
  </si>
  <si>
    <t>331/B1500000331</t>
  </si>
  <si>
    <t>332/B1500000332</t>
  </si>
  <si>
    <r>
      <t xml:space="preserve">       </t>
    </r>
    <r>
      <rPr>
        <b/>
        <sz val="11"/>
        <color rgb="FFC0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 TRANSF-1030-25088802597 </t>
    </r>
  </si>
  <si>
    <t>TRANSPORTE JESUS FERMIN MARTINEZ</t>
  </si>
  <si>
    <t>206/B1500000206</t>
  </si>
  <si>
    <r>
      <t xml:space="preserve">       </t>
    </r>
    <r>
      <rPr>
        <b/>
        <sz val="11"/>
        <color rgb="FFC0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 TRANSF-1031-14441834    </t>
    </r>
  </si>
  <si>
    <t>SAGA PHARMA</t>
  </si>
  <si>
    <t>1408/B1500000119</t>
  </si>
  <si>
    <t>1414/B1500000123</t>
  </si>
  <si>
    <t>1415/B1500000124</t>
  </si>
  <si>
    <t>1923/B1500000217</t>
  </si>
  <si>
    <t>1915/B1500000216</t>
  </si>
  <si>
    <t>1927/B1500000218</t>
  </si>
  <si>
    <r>
      <t xml:space="preserve">       </t>
    </r>
    <r>
      <rPr>
        <b/>
        <sz val="11"/>
        <color rgb="FFC0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 TRANSF-1032-14517924      </t>
    </r>
  </si>
  <si>
    <t>SERVICIO D/MATERIALES GASTABLE (MATERLEX)</t>
  </si>
  <si>
    <t>34/B1500000033</t>
  </si>
  <si>
    <t>33/B1500000032</t>
  </si>
  <si>
    <t>35/B1500000034</t>
  </si>
  <si>
    <t>30/B1500000029</t>
  </si>
  <si>
    <t>38/B1500000038</t>
  </si>
  <si>
    <t>42/B1500000041</t>
  </si>
  <si>
    <t xml:space="preserve">         TRANSF-1033-14517942          </t>
  </si>
  <si>
    <t xml:space="preserve">         TRANSF-1034-14518053          </t>
  </si>
  <si>
    <t>SERVICIO GRAFICO TITOS,SRL.</t>
  </si>
  <si>
    <t>295/B1500000295</t>
  </si>
  <si>
    <t>297/B1500000297</t>
  </si>
  <si>
    <t xml:space="preserve">         TRANSF-1035-14518002         </t>
  </si>
  <si>
    <t>1722/B1500001722</t>
  </si>
  <si>
    <t>SERVIAMED DOMINICANA, SRL.</t>
  </si>
  <si>
    <t>88548/B1500000786</t>
  </si>
  <si>
    <t>88710/B1500000794</t>
  </si>
  <si>
    <t>88802/B1500000799</t>
  </si>
  <si>
    <t xml:space="preserve">         TRANSF-1036-14554099            </t>
  </si>
  <si>
    <t>SUPLIMED,SRL.</t>
  </si>
  <si>
    <t>1437/B1500001437</t>
  </si>
  <si>
    <t>2842/B1500002842</t>
  </si>
  <si>
    <t>2861/B1500002861</t>
  </si>
  <si>
    <t>2894/B1500002894</t>
  </si>
  <si>
    <t xml:space="preserve">         TRANSF-1037-14518138            </t>
  </si>
  <si>
    <t>91547/B1500000862</t>
  </si>
  <si>
    <t>92167/B1500000894</t>
  </si>
  <si>
    <t xml:space="preserve">         TRANSF-1038-14553953        </t>
  </si>
  <si>
    <t>362527/B1500011893</t>
  </si>
  <si>
    <t>362662/B1500011897</t>
  </si>
  <si>
    <t>362534/B1500011894</t>
  </si>
  <si>
    <t xml:space="preserve">         TRANSF-1039-14520827        </t>
  </si>
  <si>
    <t>PRODUCTOS Y VEGETALES GUZMAN UREÑA</t>
  </si>
  <si>
    <t>458/B1500000458</t>
  </si>
  <si>
    <t>464/B1500000464</t>
  </si>
  <si>
    <t>465/B1500000465</t>
  </si>
  <si>
    <t>515/B1500000515</t>
  </si>
  <si>
    <t xml:space="preserve">         TRANSF-1040-14459199      </t>
  </si>
  <si>
    <t>855547/B1500018637</t>
  </si>
  <si>
    <t xml:space="preserve">         TRANSF-1041-14553856    </t>
  </si>
  <si>
    <t>EDUARD MAURICIO REYES</t>
  </si>
  <si>
    <t>PAGO/SERV. EXTERNO DETENCION Y CORRECCION DE FUGA DE AGUA  EN LA CISTERNA</t>
  </si>
  <si>
    <t>CK. #13242</t>
  </si>
  <si>
    <t>FRANCIS MANUEL ALVAREZ DIAZ</t>
  </si>
  <si>
    <t>CK. #13243</t>
  </si>
  <si>
    <t>PHARMATECH</t>
  </si>
  <si>
    <t>407756/B1500010793</t>
  </si>
  <si>
    <t>407731/B1500010782</t>
  </si>
  <si>
    <t>409015/B1500011009</t>
  </si>
  <si>
    <t>410143/B1500011240</t>
  </si>
  <si>
    <t xml:space="preserve">         TRANSF-1044-14518100          </t>
  </si>
  <si>
    <t>IDEMESA, SRL.</t>
  </si>
  <si>
    <t xml:space="preserve">         TRANSF-1045-14553812          </t>
  </si>
  <si>
    <t>3791/B1500000653</t>
  </si>
  <si>
    <t>ROPEZ SUPPLIES, SRL</t>
  </si>
  <si>
    <t xml:space="preserve">         TRANSF-1046-14554181          </t>
  </si>
  <si>
    <t>22/B1500000022</t>
  </si>
  <si>
    <t>CK # 13244</t>
  </si>
  <si>
    <t>ACTEL, SRL.</t>
  </si>
  <si>
    <t>15557/B1500000199</t>
  </si>
  <si>
    <t>CK # 13245</t>
  </si>
  <si>
    <t>18542/B1500000094</t>
  </si>
  <si>
    <t xml:space="preserve">         CK # 13246     </t>
  </si>
  <si>
    <t>RAMDOL TERRERO MATOS</t>
  </si>
  <si>
    <t>84/B1500000084</t>
  </si>
  <si>
    <t>89/B1500000089</t>
  </si>
  <si>
    <t>62/B1500000062</t>
  </si>
  <si>
    <t xml:space="preserve">         TRANSF-1047-14553883       </t>
  </si>
  <si>
    <t>92441/B1500004730</t>
  </si>
  <si>
    <t>93872/B1500004766</t>
  </si>
  <si>
    <t>92994/B1500004740</t>
  </si>
  <si>
    <t>92571/B1500004734</t>
  </si>
  <si>
    <t xml:space="preserve">         TRANSF-1048-14554868        </t>
  </si>
  <si>
    <t>CK # 13247</t>
  </si>
  <si>
    <t>SOLUCIONES DE OFICINA DIAZ, SRL.</t>
  </si>
  <si>
    <t>29501/B1500000365</t>
  </si>
  <si>
    <t>BIO NOVA,SRL.</t>
  </si>
  <si>
    <t>24236/B1500007495</t>
  </si>
  <si>
    <t>24042/B1500007440</t>
  </si>
  <si>
    <t xml:space="preserve">         TRANSF-1049-145548058        </t>
  </si>
  <si>
    <t xml:space="preserve">         TRANSF-1050-25131282538          </t>
  </si>
  <si>
    <t>ABONO-P-3026,00</t>
  </si>
  <si>
    <t>19129/B1500002426</t>
  </si>
  <si>
    <t>ANEST, SRL.</t>
  </si>
  <si>
    <t>8019/B1500002304</t>
  </si>
  <si>
    <t>8034/B1500002319</t>
  </si>
  <si>
    <t>8114/B1500002399</t>
  </si>
  <si>
    <t xml:space="preserve">         TRANSF-1051-251603175818            </t>
  </si>
  <si>
    <t>BIO NUCLEAR, SRL.</t>
  </si>
  <si>
    <t>379381/B1500021442</t>
  </si>
  <si>
    <t>382382/B1500022023</t>
  </si>
  <si>
    <t>387368/B1500022938</t>
  </si>
  <si>
    <t>387221/B1500022867</t>
  </si>
  <si>
    <t>383977/B1500022304</t>
  </si>
  <si>
    <t>387920/B1500023067</t>
  </si>
  <si>
    <t>387579/B1500023002</t>
  </si>
  <si>
    <t>388284/B1500023110</t>
  </si>
  <si>
    <t>389216/B1500023268</t>
  </si>
  <si>
    <t xml:space="preserve">         TRANSF-1052-14599138       </t>
  </si>
  <si>
    <t xml:space="preserve">         TRANSF-1053-25223688400     </t>
  </si>
  <si>
    <t xml:space="preserve">         TRANSF-1054-14725302      </t>
  </si>
  <si>
    <t xml:space="preserve">         TRANSF-1055-14663003          </t>
  </si>
  <si>
    <t>LAMBDA DIAGNOSTICOS, SRL.</t>
  </si>
  <si>
    <t>8701/B1500001193</t>
  </si>
  <si>
    <t>8403/B15000001175</t>
  </si>
  <si>
    <t>OSCAR A. RENTA NEGRON, S.A.</t>
  </si>
  <si>
    <t>34204/B1500004074</t>
  </si>
  <si>
    <t>340209/B1500004075</t>
  </si>
  <si>
    <t>OSIRIS&amp; CO,S.A.</t>
  </si>
  <si>
    <t>83764/B1500000751</t>
  </si>
  <si>
    <t>83685/B1500000741</t>
  </si>
  <si>
    <t>MORAMI, SRL.</t>
  </si>
  <si>
    <t>2912/B1500001903</t>
  </si>
  <si>
    <t>3083/B1500002060</t>
  </si>
  <si>
    <t>6922/B1500000314</t>
  </si>
  <si>
    <t>Saldo-F-6922</t>
  </si>
  <si>
    <t>Saldo-F-6923</t>
  </si>
  <si>
    <t>7451/B1500000361</t>
  </si>
  <si>
    <t>6923/B1500000315</t>
  </si>
  <si>
    <t>7638/B1500000265</t>
  </si>
  <si>
    <t>7600/B1500000264</t>
  </si>
  <si>
    <t>7726/B1500000268</t>
  </si>
  <si>
    <t>9061/B1500000395</t>
  </si>
  <si>
    <t>9059/B1500000393</t>
  </si>
  <si>
    <t>8698/B1500000384</t>
  </si>
  <si>
    <t>8681/B1500000421</t>
  </si>
  <si>
    <t>9457/B1500000409</t>
  </si>
  <si>
    <t>P &amp; D RECYCLING,SRL.</t>
  </si>
  <si>
    <t>CK # 13248</t>
  </si>
  <si>
    <t xml:space="preserve"> NULO CK # 13249</t>
  </si>
  <si>
    <t xml:space="preserve"> NULO CK # 13250</t>
  </si>
  <si>
    <t>ALMONTE ACOSTA, SRL.</t>
  </si>
  <si>
    <t>169/B1500000004</t>
  </si>
  <si>
    <t xml:space="preserve">         TRANSF-1059-25223225905        </t>
  </si>
  <si>
    <t xml:space="preserve">         TRANSF-1060-25223261696        </t>
  </si>
  <si>
    <t>MABENYI COMERCIAL, SRL.</t>
  </si>
  <si>
    <t>01/B1500000001</t>
  </si>
  <si>
    <t>MATERLEX  SERVICIO MATERIALES GASTABLE</t>
  </si>
  <si>
    <t xml:space="preserve">         TRANSF-1061-14663337        </t>
  </si>
  <si>
    <t>70/B1500000069</t>
  </si>
  <si>
    <t>FERNANDO BONILLA</t>
  </si>
  <si>
    <t>INSUPLAYSER, SRL.</t>
  </si>
  <si>
    <t xml:space="preserve">         TRANSF-1063-25223330681        </t>
  </si>
  <si>
    <t>02/B1500000002</t>
  </si>
  <si>
    <t>ROJAS  &amp; SERRANOS, SRL.</t>
  </si>
  <si>
    <t xml:space="preserve">         TRANSF-1064-14663602        </t>
  </si>
  <si>
    <t>817/B1500000817</t>
  </si>
  <si>
    <t xml:space="preserve">         TRANSF-1065-14663670        </t>
  </si>
  <si>
    <t>820/B1500000820</t>
  </si>
  <si>
    <t>CK. # 13251</t>
  </si>
  <si>
    <t>SUPLIDORES INSTITUCIONALES,SRL.</t>
  </si>
  <si>
    <t>2012/2021</t>
  </si>
  <si>
    <t>ATRACCIONES  EL LAGO</t>
  </si>
  <si>
    <t>REC-1385</t>
  </si>
  <si>
    <t xml:space="preserve">         TRANSF-1066-25197962223     </t>
  </si>
  <si>
    <t>E &amp; MULTISERVICES, EIRL.</t>
  </si>
  <si>
    <t>1969/B1500000849</t>
  </si>
  <si>
    <t xml:space="preserve">         TRANSF-1069-14663750        </t>
  </si>
  <si>
    <t>RALANSA,EIRL.</t>
  </si>
  <si>
    <t>745/B1500000346</t>
  </si>
  <si>
    <t>779/B1500000363</t>
  </si>
  <si>
    <t xml:space="preserve">         TRANSF-1070-14664222       </t>
  </si>
  <si>
    <t>HEMOTEST</t>
  </si>
  <si>
    <t>2686/B1500001507</t>
  </si>
  <si>
    <t>2784/B1500001566</t>
  </si>
  <si>
    <t xml:space="preserve">         TRANSF-1071-14663865      </t>
  </si>
  <si>
    <t>NINGG COMPANY</t>
  </si>
  <si>
    <t xml:space="preserve">         TRANSF-1072-14663918      </t>
  </si>
  <si>
    <t>32/B1500000032</t>
  </si>
  <si>
    <t>39/B1500000039</t>
  </si>
  <si>
    <t>43/B1500000043</t>
  </si>
  <si>
    <t>52/B1500000052</t>
  </si>
  <si>
    <t>85/B1500000085</t>
  </si>
  <si>
    <t>PROCE PLUS,SRL.</t>
  </si>
  <si>
    <t xml:space="preserve">         TRANSF-1073-25223499544    </t>
  </si>
  <si>
    <t>2372/B1500000251</t>
  </si>
  <si>
    <t>2371/B1500000250</t>
  </si>
  <si>
    <t>2376/B1500000255</t>
  </si>
  <si>
    <t>7377/B1500000256</t>
  </si>
  <si>
    <t xml:space="preserve">         TRANSF-1074-14664263         </t>
  </si>
  <si>
    <t>SUPLIDORES MEDICO COMERCIAL (SUMEDCOR)</t>
  </si>
  <si>
    <t>238/B1500000238</t>
  </si>
  <si>
    <t>245/B1500000245</t>
  </si>
  <si>
    <t>246/B1500000246</t>
  </si>
  <si>
    <t>GLOBAL MULTI PHARMA DOMINICANA THM, SRL.</t>
  </si>
  <si>
    <t>356/B1500000159</t>
  </si>
  <si>
    <t>382/B1500000183</t>
  </si>
  <si>
    <t>379/B1500000181</t>
  </si>
  <si>
    <t xml:space="preserve">         TRANSF-1075-14664297          </t>
  </si>
  <si>
    <t xml:space="preserve">     CK # 13252          </t>
  </si>
  <si>
    <t>WHENDERLEY PEREZ RAMIREZ</t>
  </si>
  <si>
    <t>SERVICIOS PRESTADO REALIZADO DE DIGITACION EN LAB CLINICO</t>
  </si>
  <si>
    <t xml:space="preserve">SERVICIOS PRESTADO MES DE DICIEMBRE  2021 </t>
  </si>
  <si>
    <t xml:space="preserve">     CK # 13253         </t>
  </si>
  <si>
    <t xml:space="preserve">         TRANSF-1076-14668719          </t>
  </si>
  <si>
    <t>BARUC PHARMA, SRL.</t>
  </si>
  <si>
    <t>30/B1500000130</t>
  </si>
  <si>
    <t>32/B1500000132</t>
  </si>
  <si>
    <t>RONAJUS FARMACEUTICA, SRL</t>
  </si>
  <si>
    <t>820/B1500000224</t>
  </si>
  <si>
    <t>856/B1500000237</t>
  </si>
  <si>
    <t>830/B1500000150</t>
  </si>
  <si>
    <t xml:space="preserve">         TRANSF-1077-25225737179 </t>
  </si>
  <si>
    <t>R &amp; T PINTURAS</t>
  </si>
  <si>
    <t>423/B1500000065</t>
  </si>
  <si>
    <t>436/B1500000067</t>
  </si>
  <si>
    <t xml:space="preserve">         TRANSF-1078-25225649327</t>
  </si>
  <si>
    <t xml:space="preserve">         TRANSF-1079-14755345 </t>
  </si>
  <si>
    <t xml:space="preserve">ADLER VALDEZ </t>
  </si>
  <si>
    <t>882/B1500000154</t>
  </si>
  <si>
    <t xml:space="preserve">   NULA TRANSF-1080</t>
  </si>
  <si>
    <t>CLARO</t>
  </si>
  <si>
    <t>80/B1500113631</t>
  </si>
  <si>
    <t>129/B1500113630</t>
  </si>
  <si>
    <t>157/B1500114467</t>
  </si>
  <si>
    <t>162/B1500113629</t>
  </si>
  <si>
    <t xml:space="preserve">         TRANSF-1081-14725483</t>
  </si>
  <si>
    <t>MINYETTY PEST CONTROL, SRL</t>
  </si>
  <si>
    <t>167/B15000000167</t>
  </si>
  <si>
    <t>169/B15000000169</t>
  </si>
  <si>
    <t>170/B15000000170</t>
  </si>
  <si>
    <t xml:space="preserve">         TRANSF-1082-25273169961 </t>
  </si>
  <si>
    <t>SURGIPHARMA,SRL.</t>
  </si>
  <si>
    <t xml:space="preserve">         TRANSF-1083-25273215535 </t>
  </si>
  <si>
    <t>51/B1500000024</t>
  </si>
  <si>
    <t>54/B1500000054</t>
  </si>
  <si>
    <t>58/B1500000027</t>
  </si>
  <si>
    <t>68/B1500000031</t>
  </si>
  <si>
    <t>SSP SERVI SALUD PREMIUM</t>
  </si>
  <si>
    <t>715/B1500000715</t>
  </si>
  <si>
    <t>724/B1500000724</t>
  </si>
  <si>
    <t>752/B1500000752</t>
  </si>
  <si>
    <t xml:space="preserve">         TRANSF-1084-14725756  </t>
  </si>
  <si>
    <t>94434/B1500004785</t>
  </si>
  <si>
    <t>94878/B1500004800</t>
  </si>
  <si>
    <t>95306/B1500004825</t>
  </si>
  <si>
    <t>95327/B150004826</t>
  </si>
  <si>
    <t>95679/B1500004847</t>
  </si>
  <si>
    <t>95681/B1500004949</t>
  </si>
  <si>
    <t xml:space="preserve">         TRANSF-1056-25223649037        </t>
  </si>
  <si>
    <t>694/B1500000692</t>
  </si>
  <si>
    <t xml:space="preserve">         TRANSF-1058-25223183902        </t>
  </si>
  <si>
    <t>554/B1500000495</t>
  </si>
  <si>
    <t xml:space="preserve">         TRANSF-1062-14663402       </t>
  </si>
  <si>
    <t xml:space="preserve">         TRANSF-1057-14591033         </t>
  </si>
  <si>
    <t xml:space="preserve">         TRANSF-1085-14742315   </t>
  </si>
  <si>
    <t>FARNASA,SRL,</t>
  </si>
  <si>
    <t>357/B1500000357</t>
  </si>
  <si>
    <t>360/B1500000360</t>
  </si>
  <si>
    <t xml:space="preserve">         TRANSF-1086-14725936   </t>
  </si>
  <si>
    <t>REFERENCIAS LABORATORIO CLINICO</t>
  </si>
  <si>
    <t>3183893/B1500002926</t>
  </si>
  <si>
    <t>3198542/B1500003190</t>
  </si>
  <si>
    <t>3206908/B1500003313</t>
  </si>
  <si>
    <t>3210910/B1500003382</t>
  </si>
  <si>
    <t xml:space="preserve">         TRANSF-1087-25284595368</t>
  </si>
  <si>
    <t>AMIPHARMA DOMINICANA</t>
  </si>
  <si>
    <t>14732/B1500003454</t>
  </si>
  <si>
    <t>14757/B1500003473</t>
  </si>
  <si>
    <t xml:space="preserve">         TRANSF-1088-25273409540</t>
  </si>
  <si>
    <t>QUIROFANOS, LQ. SRL.</t>
  </si>
  <si>
    <t>24724/B1500000428</t>
  </si>
  <si>
    <t xml:space="preserve">         TRANSF-1089-25273425352 </t>
  </si>
  <si>
    <t>CK # 13254</t>
  </si>
  <si>
    <t>PAGO/ IR17 CORRESPONDIENTES A OCTUBRE-2021</t>
  </si>
  <si>
    <t>PERIODO 10/2021</t>
  </si>
  <si>
    <t>PAGO/ ITEBIS CORRESPONDIENTES A OCTUBRE-2021</t>
  </si>
  <si>
    <t>CK # 13255</t>
  </si>
  <si>
    <t>NULO CK # 13257</t>
  </si>
  <si>
    <t xml:space="preserve"> NULO CK # 13256</t>
  </si>
  <si>
    <t>LINDE GAS DOMINICANA</t>
  </si>
  <si>
    <t>86432/B1500004561</t>
  </si>
  <si>
    <t>87468/B1500004717</t>
  </si>
  <si>
    <t>87683/B1500004765</t>
  </si>
  <si>
    <t>87992/B1500004826</t>
  </si>
  <si>
    <t>88553/B1500004920</t>
  </si>
  <si>
    <t>89035/B1500005019</t>
  </si>
  <si>
    <t xml:space="preserve">         TRANSF-1090-14762470</t>
  </si>
  <si>
    <t>27863/B1500000998</t>
  </si>
  <si>
    <t>79/B1500000078</t>
  </si>
  <si>
    <t>997/B1500000466</t>
  </si>
  <si>
    <t>776/B1500000776</t>
  </si>
  <si>
    <t>DE LEON Y ASOCIADO</t>
  </si>
  <si>
    <t>COMISION BANCARIA</t>
  </si>
  <si>
    <t>DEPARTAMENTO DE CONTABILIDAD</t>
  </si>
  <si>
    <t>TRANSF-1476-4524000000</t>
  </si>
  <si>
    <t>NOMINA  MILITARES MES DE SEPTIEMBRE 2022</t>
  </si>
  <si>
    <t>NOMINA  SERVICIOS PRESTADO  MES DE SEPTIEMBRE 2022</t>
  </si>
  <si>
    <t>TRANSF-1477-4524000000</t>
  </si>
  <si>
    <t>TRANSF-1483-4524000000</t>
  </si>
  <si>
    <t>INDUSTRIAS BANILEJAS, SAS.</t>
  </si>
  <si>
    <t>9426/B1500008991</t>
  </si>
  <si>
    <t>9647/B1500008992</t>
  </si>
  <si>
    <t>9592/E4500009592</t>
  </si>
  <si>
    <t>36/E450000000036</t>
  </si>
  <si>
    <t>9679/E4500000938</t>
  </si>
  <si>
    <t>9763/E4500000939</t>
  </si>
  <si>
    <t>AGUA PLANETA AZUL, S.A.</t>
  </si>
  <si>
    <t>136905/B1500136905</t>
  </si>
  <si>
    <t>138733/B1500138733</t>
  </si>
  <si>
    <t>138743/B1500138743</t>
  </si>
  <si>
    <t>142379/B1500142379</t>
  </si>
  <si>
    <t>142389/B1500142389</t>
  </si>
  <si>
    <t>139280/B1500139280</t>
  </si>
  <si>
    <t>139288/B1500139288</t>
  </si>
  <si>
    <t>144104/B1500144164</t>
  </si>
  <si>
    <t>146387/B1500146387</t>
  </si>
  <si>
    <t>146456/B1500146456</t>
  </si>
  <si>
    <t>146567/B1500146567</t>
  </si>
  <si>
    <t>146711/B1500146711</t>
  </si>
  <si>
    <t>146851/B1500146851</t>
  </si>
  <si>
    <t>146912/B1500146912</t>
  </si>
  <si>
    <t>146841/B1500146841</t>
  </si>
  <si>
    <t>146974/B1500146974</t>
  </si>
  <si>
    <t>147151/B1500147151</t>
  </si>
  <si>
    <t>147416/B1500147416</t>
  </si>
  <si>
    <t>147417/B1500147417</t>
  </si>
  <si>
    <t>147580/B1500147580</t>
  </si>
  <si>
    <t>ELECTRO FRIO, SRL.</t>
  </si>
  <si>
    <t>CT-10845</t>
  </si>
  <si>
    <t>TRANSFERENCIA MES DE OCTUBRE  2022</t>
  </si>
  <si>
    <t>NOMINA INCENTIVO VENTA DE SERVICIO</t>
  </si>
  <si>
    <t>TRANSF-1491-45240001547</t>
  </si>
  <si>
    <t>DE LEON &amp; ASOCIADOS</t>
  </si>
  <si>
    <t>95782/B1500001057</t>
  </si>
  <si>
    <t>96136/B1500001092</t>
  </si>
  <si>
    <t>96360/B1500001108</t>
  </si>
  <si>
    <t>30539/B1500009084</t>
  </si>
  <si>
    <t>30429/B1500009065</t>
  </si>
  <si>
    <t>30231/B1500009000</t>
  </si>
  <si>
    <t>30002/B1500008952</t>
  </si>
  <si>
    <t>431618/B1500013407</t>
  </si>
  <si>
    <t>469623/B1500014279</t>
  </si>
  <si>
    <t>484439/B1500014636</t>
  </si>
  <si>
    <t>PROCE PLUS, SRL.</t>
  </si>
  <si>
    <t>2472/B1500000325</t>
  </si>
  <si>
    <t>2409/B1500000281</t>
  </si>
  <si>
    <t>2474/B1500000327</t>
  </si>
  <si>
    <t>2475/B1500000328</t>
  </si>
  <si>
    <t>2495/B1500000340</t>
  </si>
  <si>
    <t>2486/B1500000335</t>
  </si>
  <si>
    <t>LINDE GAS DOMINICANA SRL.</t>
  </si>
  <si>
    <t>94933/B1500005992</t>
  </si>
  <si>
    <t>96627/B1500006249</t>
  </si>
  <si>
    <t>OSCAR A RENTA NEGRON, S.A.</t>
  </si>
  <si>
    <t>48075/B1500004397</t>
  </si>
  <si>
    <t>41957/B1500004169</t>
  </si>
  <si>
    <t>TRANSF-1498-</t>
  </si>
  <si>
    <t>Pagos a Suplidores MES  OCTUBRE  2022</t>
  </si>
  <si>
    <t>Fecha
de Factura</t>
  </si>
  <si>
    <t xml:space="preserve">Estado </t>
  </si>
  <si>
    <t xml:space="preserve">Pagadas </t>
  </si>
  <si>
    <t xml:space="preserve">                                                        ESTABLECIMIENTO_____HOSPITAL PEDIATRICO DR.ROBERT REID CABRAL__________________________________________________________REGION_____________________</t>
  </si>
  <si>
    <t>Preparado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</si>
</sst>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Q_-;\-* #,##0.00\ _Q_-;_-* &quot;-&quot;??\ _Q_-;_-@_-"/>
    <numFmt numFmtId="165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5" fillId="0" borderId="0" applyFont="0" applyFill="0" applyBorder="0" applyAlignment="0" applyProtection="0"/>
  </cellStyleXfs>
  <cellXfs count="9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0" xfId="0" applyFont="1"/>
    <xf numFmtId="0" fontId="1" fillId="0" borderId="0" xfId="0" applyFont="1"/>
    <xf numFmtId="0" fontId="4" fillId="0" borderId="1" xfId="0" applyFont="1" applyBorder="1"/>
    <xf numFmtId="0" fontId="1" fillId="0" borderId="1" xfId="0" applyFont="1" applyBorder="1" applyAlignment="1">
      <alignment horizontal="right"/>
    </xf>
    <xf numFmtId="14" fontId="0" fillId="0" borderId="1" xfId="0" applyNumberFormat="1" applyBorder="1"/>
    <xf numFmtId="165" fontId="0" fillId="0" borderId="1" xfId="1" applyFont="1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165" fontId="1" fillId="2" borderId="1" xfId="1" applyFont="1" applyFill="1" applyBorder="1"/>
    <xf numFmtId="165" fontId="1" fillId="2" borderId="1" xfId="0" applyNumberFormat="1" applyFont="1" applyFill="1" applyBorder="1"/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0" fillId="3" borderId="0" xfId="0" applyFill="1"/>
    <xf numFmtId="14" fontId="0" fillId="3" borderId="1" xfId="0" applyNumberFormat="1" applyFill="1" applyBorder="1"/>
    <xf numFmtId="165" fontId="5" fillId="3" borderId="1" xfId="1" applyFont="1" applyFill="1" applyBorder="1"/>
    <xf numFmtId="0" fontId="0" fillId="3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5" fontId="1" fillId="0" borderId="1" xfId="0" applyNumberFormat="1" applyFont="1" applyBorder="1"/>
    <xf numFmtId="165" fontId="0" fillId="0" borderId="0" xfId="0" applyNumberFormat="1"/>
    <xf numFmtId="165" fontId="0" fillId="3" borderId="1" xfId="0" applyNumberFormat="1" applyFont="1" applyFill="1" applyBorder="1"/>
    <xf numFmtId="0" fontId="0" fillId="3" borderId="1" xfId="0" applyFont="1" applyFill="1" applyBorder="1" applyAlignment="1">
      <alignment horizontal="center"/>
    </xf>
    <xf numFmtId="165" fontId="1" fillId="2" borderId="1" xfId="1" applyFont="1" applyFill="1" applyBorder="1" applyAlignment="1">
      <alignment horizontal="center"/>
    </xf>
    <xf numFmtId="165" fontId="5" fillId="3" borderId="1" xfId="1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3" borderId="1" xfId="0" applyFill="1" applyBorder="1" applyAlignment="1">
      <alignment horizontal="center" wrapText="1"/>
    </xf>
    <xf numFmtId="14" fontId="0" fillId="3" borderId="1" xfId="0" applyNumberFormat="1" applyFont="1" applyFill="1" applyBorder="1"/>
    <xf numFmtId="0" fontId="0" fillId="3" borderId="1" xfId="0" applyFont="1" applyFill="1" applyBorder="1"/>
    <xf numFmtId="0" fontId="0" fillId="3" borderId="1" xfId="0" applyFont="1" applyFill="1" applyBorder="1" applyAlignment="1">
      <alignment wrapText="1"/>
    </xf>
    <xf numFmtId="0" fontId="0" fillId="3" borderId="0" xfId="0" applyFont="1" applyFill="1"/>
    <xf numFmtId="14" fontId="0" fillId="3" borderId="1" xfId="0" applyNumberFormat="1" applyFill="1" applyBorder="1" applyAlignment="1">
      <alignment horizontal="right"/>
    </xf>
    <xf numFmtId="165" fontId="5" fillId="0" borderId="1" xfId="1" applyFont="1" applyBorder="1"/>
    <xf numFmtId="14" fontId="0" fillId="3" borderId="1" xfId="0" applyNumberFormat="1" applyFill="1" applyBorder="1" applyAlignment="1"/>
    <xf numFmtId="14" fontId="0" fillId="2" borderId="1" xfId="0" applyNumberFormat="1" applyFill="1" applyBorder="1"/>
    <xf numFmtId="0" fontId="7" fillId="3" borderId="1" xfId="0" applyFont="1" applyFill="1" applyBorder="1"/>
    <xf numFmtId="165" fontId="1" fillId="3" borderId="1" xfId="1" applyFont="1" applyFill="1" applyBorder="1"/>
    <xf numFmtId="0" fontId="3" fillId="0" borderId="0" xfId="0" applyFont="1" applyAlignment="1">
      <alignment horizontal="center"/>
    </xf>
    <xf numFmtId="165" fontId="3" fillId="0" borderId="1" xfId="0" applyNumberFormat="1" applyFont="1" applyBorder="1"/>
    <xf numFmtId="0" fontId="8" fillId="0" borderId="0" xfId="0" applyFont="1"/>
    <xf numFmtId="0" fontId="8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4" fontId="8" fillId="3" borderId="1" xfId="0" applyNumberFormat="1" applyFont="1" applyFill="1" applyBorder="1"/>
    <xf numFmtId="0" fontId="8" fillId="3" borderId="1" xfId="0" applyFont="1" applyFill="1" applyBorder="1"/>
    <xf numFmtId="0" fontId="8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right"/>
    </xf>
    <xf numFmtId="165" fontId="8" fillId="3" borderId="1" xfId="0" applyNumberFormat="1" applyFont="1" applyFill="1" applyBorder="1"/>
    <xf numFmtId="0" fontId="8" fillId="2" borderId="1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Font="1" applyFill="1" applyBorder="1"/>
    <xf numFmtId="14" fontId="8" fillId="0" borderId="1" xfId="0" applyNumberFormat="1" applyFont="1" applyBorder="1"/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165" fontId="8" fillId="0" borderId="1" xfId="1" applyFont="1" applyBorder="1"/>
    <xf numFmtId="165" fontId="8" fillId="3" borderId="1" xfId="1" applyFont="1" applyFill="1" applyBorder="1"/>
    <xf numFmtId="0" fontId="8" fillId="3" borderId="1" xfId="0" applyFont="1" applyFill="1" applyBorder="1" applyAlignment="1">
      <alignment horizontal="center"/>
    </xf>
    <xf numFmtId="14" fontId="8" fillId="3" borderId="1" xfId="0" applyNumberFormat="1" applyFont="1" applyFill="1" applyBorder="1" applyAlignment="1">
      <alignment horizontal="right"/>
    </xf>
    <xf numFmtId="0" fontId="3" fillId="0" borderId="0" xfId="0" applyFont="1"/>
    <xf numFmtId="0" fontId="9" fillId="0" borderId="0" xfId="0" applyFont="1"/>
    <xf numFmtId="4" fontId="3" fillId="4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4" fontId="8" fillId="0" borderId="1" xfId="0" applyNumberFormat="1" applyFont="1" applyBorder="1"/>
    <xf numFmtId="165" fontId="8" fillId="4" borderId="1" xfId="1" applyFont="1" applyFill="1" applyBorder="1" applyAlignment="1"/>
    <xf numFmtId="165" fontId="3" fillId="2" borderId="1" xfId="1" applyFont="1" applyFill="1" applyBorder="1" applyAlignment="1"/>
    <xf numFmtId="0" fontId="3" fillId="3" borderId="1" xfId="0" applyFont="1" applyFill="1" applyBorder="1" applyAlignment="1">
      <alignment horizontal="center"/>
    </xf>
    <xf numFmtId="165" fontId="3" fillId="4" borderId="1" xfId="1" applyFont="1" applyFill="1" applyBorder="1"/>
    <xf numFmtId="4" fontId="3" fillId="5" borderId="1" xfId="0" applyNumberFormat="1" applyFont="1" applyFill="1" applyBorder="1" applyAlignment="1">
      <alignment horizontal="center"/>
    </xf>
    <xf numFmtId="164" fontId="0" fillId="0" borderId="0" xfId="0" applyNumberFormat="1"/>
    <xf numFmtId="0" fontId="3" fillId="0" borderId="3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790575</xdr:colOff>
      <xdr:row>0</xdr:row>
      <xdr:rowOff>9525</xdr:rowOff>
    </xdr:from>
    <xdr:to>
      <xdr:col>3</xdr:col>
      <xdr:colOff>1148849</xdr:colOff>
      <xdr:row>1</xdr:row>
      <xdr:rowOff>114299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8BE457D-325D-4D6F-A0A5-590ED5CF7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9525"/>
          <a:ext cx="863099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790575</xdr:colOff>
      <xdr:row>0</xdr:row>
      <xdr:rowOff>9525</xdr:rowOff>
    </xdr:from>
    <xdr:to>
      <xdr:col>4</xdr:col>
      <xdr:colOff>358274</xdr:colOff>
      <xdr:row>1</xdr:row>
      <xdr:rowOff>114299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8BE457D-325D-4D6F-A0A5-590ED5CF7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3450" y="9525"/>
          <a:ext cx="863099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zoomScaleNormal="100" zoomScaleSheetLayoutView="100" workbookViewId="0">
      <selection sqref="A1:XFD1048576"/>
    </sheetView>
  </sheetViews>
  <sheetFormatPr baseColWidth="10" defaultRowHeight="15" x14ac:dyDescent="0.25"/>
  <cols>
    <col min="1" max="1" width="16.7109375" customWidth="1"/>
    <col min="2" max="2" width="26" bestFit="1" customWidth="1"/>
    <col min="3" max="3" width="30.42578125" bestFit="1" customWidth="1"/>
    <col min="4" max="4" width="18" style="3" bestFit="1" customWidth="1"/>
    <col min="5" max="5" width="45.42578125" bestFit="1" customWidth="1"/>
    <col min="6" max="6" width="19.5703125" customWidth="1"/>
    <col min="7" max="7" width="11" bestFit="1" customWidth="1"/>
    <col min="8" max="8" width="20.140625" bestFit="1" customWidth="1"/>
    <col min="9" max="9" width="14.5703125" bestFit="1" customWidth="1"/>
  </cols>
  <sheetData>
    <row r="1" spans="1:8" ht="18.75" x14ac:dyDescent="0.3">
      <c r="A1" s="48"/>
      <c r="B1" s="48"/>
      <c r="C1" s="48"/>
      <c r="D1" s="49"/>
      <c r="E1" s="48"/>
      <c r="F1" s="48"/>
      <c r="G1" s="48"/>
      <c r="H1" s="48"/>
    </row>
    <row r="2" spans="1:8" ht="18.75" x14ac:dyDescent="0.3">
      <c r="A2" s="48"/>
      <c r="B2" s="48"/>
      <c r="C2" s="48"/>
      <c r="D2" s="49"/>
      <c r="E2" s="48"/>
      <c r="F2" s="48"/>
      <c r="G2" s="48"/>
      <c r="H2" s="48"/>
    </row>
    <row r="3" spans="1:8" ht="18.75" x14ac:dyDescent="0.3">
      <c r="A3" s="81" t="s">
        <v>3</v>
      </c>
      <c r="B3" s="81"/>
      <c r="C3" s="81"/>
      <c r="D3" s="81"/>
      <c r="E3" s="81"/>
      <c r="F3" s="81"/>
      <c r="G3" s="81"/>
      <c r="H3" s="81"/>
    </row>
    <row r="4" spans="1:8" ht="18.75" x14ac:dyDescent="0.3">
      <c r="A4" s="81" t="s">
        <v>4</v>
      </c>
      <c r="B4" s="81"/>
      <c r="C4" s="81"/>
      <c r="D4" s="81"/>
      <c r="E4" s="81"/>
      <c r="F4" s="81"/>
      <c r="G4" s="81"/>
      <c r="H4" s="81"/>
    </row>
    <row r="5" spans="1:8" ht="18.75" x14ac:dyDescent="0.3">
      <c r="A5" s="81" t="s">
        <v>550</v>
      </c>
      <c r="B5" s="81"/>
      <c r="C5" s="81"/>
      <c r="D5" s="81"/>
      <c r="E5" s="81"/>
      <c r="F5" s="81"/>
      <c r="G5" s="81"/>
      <c r="H5" s="81"/>
    </row>
    <row r="6" spans="1:8" ht="18.75" x14ac:dyDescent="0.3">
      <c r="A6" s="82" t="s">
        <v>554</v>
      </c>
      <c r="B6" s="82"/>
      <c r="C6" s="82"/>
      <c r="D6" s="82"/>
      <c r="E6" s="82"/>
      <c r="F6" s="82"/>
      <c r="G6" s="82"/>
      <c r="H6" s="82"/>
    </row>
    <row r="7" spans="1:8" ht="37.5" x14ac:dyDescent="0.3">
      <c r="A7" s="51" t="s">
        <v>551</v>
      </c>
      <c r="B7" s="51" t="s">
        <v>11</v>
      </c>
      <c r="C7" s="51" t="s">
        <v>12</v>
      </c>
      <c r="D7" s="51" t="s">
        <v>13</v>
      </c>
      <c r="E7" s="50" t="s">
        <v>14</v>
      </c>
      <c r="F7" s="51" t="s">
        <v>16</v>
      </c>
      <c r="G7" s="51" t="s">
        <v>552</v>
      </c>
      <c r="H7" s="50" t="s">
        <v>1</v>
      </c>
    </row>
    <row r="8" spans="1:8" s="21" customFormat="1" ht="37.5" x14ac:dyDescent="0.3">
      <c r="A8" s="52">
        <v>44817</v>
      </c>
      <c r="B8" s="53">
        <v>1000057528</v>
      </c>
      <c r="C8" s="53" t="s">
        <v>521</v>
      </c>
      <c r="D8" s="54" t="s">
        <v>28</v>
      </c>
      <c r="E8" s="63" t="s">
        <v>520</v>
      </c>
      <c r="F8" s="64">
        <v>236301</v>
      </c>
      <c r="G8" s="64" t="s">
        <v>553</v>
      </c>
      <c r="H8" s="66">
        <v>10265</v>
      </c>
    </row>
    <row r="9" spans="1:8" s="21" customFormat="1" ht="37.5" x14ac:dyDescent="0.3">
      <c r="A9" s="52">
        <v>44747</v>
      </c>
      <c r="B9" s="53">
        <v>1000057056</v>
      </c>
      <c r="C9" s="53" t="s">
        <v>493</v>
      </c>
      <c r="D9" s="54" t="s">
        <v>28</v>
      </c>
      <c r="E9" s="67" t="s">
        <v>492</v>
      </c>
      <c r="F9" s="55">
        <v>231101</v>
      </c>
      <c r="G9" s="64" t="s">
        <v>553</v>
      </c>
      <c r="H9" s="66">
        <v>13679.88</v>
      </c>
    </row>
    <row r="10" spans="1:8" s="21" customFormat="1" ht="37.5" x14ac:dyDescent="0.3">
      <c r="A10" s="52">
        <v>44767</v>
      </c>
      <c r="B10" s="53">
        <v>1000057212</v>
      </c>
      <c r="C10" s="53" t="s">
        <v>494</v>
      </c>
      <c r="D10" s="54" t="s">
        <v>28</v>
      </c>
      <c r="E10" s="67" t="s">
        <v>492</v>
      </c>
      <c r="F10" s="55">
        <v>231101</v>
      </c>
      <c r="G10" s="64" t="s">
        <v>553</v>
      </c>
      <c r="H10" s="66">
        <v>20639.88</v>
      </c>
    </row>
    <row r="11" spans="1:8" s="21" customFormat="1" ht="37.5" x14ac:dyDescent="0.3">
      <c r="A11" s="52">
        <v>44775</v>
      </c>
      <c r="B11" s="53">
        <v>1000057275</v>
      </c>
      <c r="C11" s="53" t="s">
        <v>495</v>
      </c>
      <c r="D11" s="54" t="s">
        <v>28</v>
      </c>
      <c r="E11" s="67" t="s">
        <v>492</v>
      </c>
      <c r="F11" s="55">
        <v>231101</v>
      </c>
      <c r="G11" s="64" t="s">
        <v>553</v>
      </c>
      <c r="H11" s="66">
        <v>20639.88</v>
      </c>
    </row>
    <row r="12" spans="1:8" s="21" customFormat="1" ht="37.5" x14ac:dyDescent="0.3">
      <c r="A12" s="52">
        <v>44788</v>
      </c>
      <c r="B12" s="53">
        <v>1000057308</v>
      </c>
      <c r="C12" s="53" t="s">
        <v>497</v>
      </c>
      <c r="D12" s="54" t="s">
        <v>28</v>
      </c>
      <c r="E12" s="67" t="s">
        <v>492</v>
      </c>
      <c r="F12" s="55">
        <v>231101</v>
      </c>
      <c r="G12" s="64" t="s">
        <v>553</v>
      </c>
      <c r="H12" s="66">
        <v>13679.88</v>
      </c>
    </row>
    <row r="13" spans="1:8" s="21" customFormat="1" ht="37.5" x14ac:dyDescent="0.3">
      <c r="A13" s="52">
        <v>44803</v>
      </c>
      <c r="B13" s="53">
        <v>1000057424</v>
      </c>
      <c r="C13" s="53" t="s">
        <v>498</v>
      </c>
      <c r="D13" s="54" t="s">
        <v>28</v>
      </c>
      <c r="E13" s="67" t="s">
        <v>492</v>
      </c>
      <c r="F13" s="55">
        <v>231101</v>
      </c>
      <c r="G13" s="64" t="s">
        <v>553</v>
      </c>
      <c r="H13" s="56">
        <v>9119.92</v>
      </c>
    </row>
    <row r="14" spans="1:8" s="21" customFormat="1" ht="37.5" x14ac:dyDescent="0.3">
      <c r="A14" s="52">
        <v>44809</v>
      </c>
      <c r="B14" s="53">
        <v>1000057476</v>
      </c>
      <c r="C14" s="53" t="s">
        <v>496</v>
      </c>
      <c r="D14" s="54" t="s">
        <v>28</v>
      </c>
      <c r="E14" s="67" t="s">
        <v>492</v>
      </c>
      <c r="F14" s="55">
        <v>231101</v>
      </c>
      <c r="G14" s="64" t="s">
        <v>553</v>
      </c>
      <c r="H14" s="66">
        <v>20639.88</v>
      </c>
    </row>
    <row r="15" spans="1:8" ht="37.5" x14ac:dyDescent="0.3">
      <c r="A15" s="60">
        <v>44743</v>
      </c>
      <c r="B15" s="61">
        <v>1000057267</v>
      </c>
      <c r="C15" s="61" t="s">
        <v>500</v>
      </c>
      <c r="D15" s="62" t="s">
        <v>28</v>
      </c>
      <c r="E15" s="67" t="s">
        <v>499</v>
      </c>
      <c r="F15" s="61">
        <v>231101</v>
      </c>
      <c r="G15" s="64" t="s">
        <v>553</v>
      </c>
      <c r="H15" s="65">
        <v>14000</v>
      </c>
    </row>
    <row r="16" spans="1:8" ht="37.5" x14ac:dyDescent="0.3">
      <c r="A16" s="60">
        <v>44757</v>
      </c>
      <c r="B16" s="61">
        <v>1000057155</v>
      </c>
      <c r="C16" s="61" t="s">
        <v>501</v>
      </c>
      <c r="D16" s="62" t="s">
        <v>28</v>
      </c>
      <c r="E16" s="67" t="s">
        <v>499</v>
      </c>
      <c r="F16" s="61">
        <v>231101</v>
      </c>
      <c r="G16" s="64" t="s">
        <v>553</v>
      </c>
      <c r="H16" s="65">
        <v>4080</v>
      </c>
    </row>
    <row r="17" spans="1:8" ht="37.5" x14ac:dyDescent="0.3">
      <c r="A17" s="60">
        <v>44761</v>
      </c>
      <c r="B17" s="61">
        <v>1000057156</v>
      </c>
      <c r="C17" s="61" t="s">
        <v>502</v>
      </c>
      <c r="D17" s="62" t="s">
        <v>28</v>
      </c>
      <c r="E17" s="67" t="s">
        <v>499</v>
      </c>
      <c r="F17" s="61">
        <v>231101</v>
      </c>
      <c r="G17" s="64" t="s">
        <v>553</v>
      </c>
      <c r="H17" s="65">
        <v>3650</v>
      </c>
    </row>
    <row r="18" spans="1:8" ht="37.5" x14ac:dyDescent="0.3">
      <c r="A18" s="60">
        <v>44764</v>
      </c>
      <c r="B18" s="61">
        <v>1000056275</v>
      </c>
      <c r="C18" s="61" t="s">
        <v>503</v>
      </c>
      <c r="D18" s="62" t="s">
        <v>28</v>
      </c>
      <c r="E18" s="67" t="s">
        <v>499</v>
      </c>
      <c r="F18" s="61">
        <v>231101</v>
      </c>
      <c r="G18" s="64" t="s">
        <v>553</v>
      </c>
      <c r="H18" s="65">
        <v>4080</v>
      </c>
    </row>
    <row r="19" spans="1:8" s="21" customFormat="1" ht="37.5" x14ac:dyDescent="0.3">
      <c r="A19" s="68">
        <v>44768</v>
      </c>
      <c r="B19" s="53">
        <v>1000057269</v>
      </c>
      <c r="C19" s="53" t="s">
        <v>504</v>
      </c>
      <c r="D19" s="54" t="s">
        <v>28</v>
      </c>
      <c r="E19" s="67" t="s">
        <v>499</v>
      </c>
      <c r="F19" s="53">
        <v>231101</v>
      </c>
      <c r="G19" s="64" t="s">
        <v>553</v>
      </c>
      <c r="H19" s="66">
        <v>3540</v>
      </c>
    </row>
    <row r="20" spans="1:8" s="21" customFormat="1" ht="37.5" x14ac:dyDescent="0.3">
      <c r="A20" s="68">
        <v>44771</v>
      </c>
      <c r="B20" s="53">
        <v>1000057211</v>
      </c>
      <c r="C20" s="53" t="s">
        <v>505</v>
      </c>
      <c r="D20" s="54" t="s">
        <v>28</v>
      </c>
      <c r="E20" s="67" t="s">
        <v>499</v>
      </c>
      <c r="F20" s="53">
        <v>231101</v>
      </c>
      <c r="G20" s="64" t="s">
        <v>553</v>
      </c>
      <c r="H20" s="66">
        <v>3600</v>
      </c>
    </row>
    <row r="21" spans="1:8" s="21" customFormat="1" ht="37.5" x14ac:dyDescent="0.3">
      <c r="A21" s="68">
        <v>44775</v>
      </c>
      <c r="B21" s="53">
        <v>1000057271</v>
      </c>
      <c r="C21" s="53" t="s">
        <v>506</v>
      </c>
      <c r="D21" s="54" t="s">
        <v>28</v>
      </c>
      <c r="E21" s="67" t="s">
        <v>499</v>
      </c>
      <c r="F21" s="53">
        <v>231101</v>
      </c>
      <c r="G21" s="64" t="s">
        <v>553</v>
      </c>
      <c r="H21" s="66">
        <v>4130</v>
      </c>
    </row>
    <row r="22" spans="1:8" s="21" customFormat="1" ht="37.5" x14ac:dyDescent="0.3">
      <c r="A22" s="52">
        <v>44777</v>
      </c>
      <c r="B22" s="53">
        <v>1000057274</v>
      </c>
      <c r="C22" s="53" t="s">
        <v>507</v>
      </c>
      <c r="D22" s="54" t="s">
        <v>28</v>
      </c>
      <c r="E22" s="67" t="s">
        <v>499</v>
      </c>
      <c r="F22" s="53">
        <v>231101</v>
      </c>
      <c r="G22" s="64" t="s">
        <v>553</v>
      </c>
      <c r="H22" s="66">
        <v>15001</v>
      </c>
    </row>
    <row r="23" spans="1:8" s="21" customFormat="1" ht="37.5" x14ac:dyDescent="0.3">
      <c r="A23" s="52">
        <v>44778</v>
      </c>
      <c r="B23" s="53">
        <v>1000057272</v>
      </c>
      <c r="C23" s="53" t="s">
        <v>508</v>
      </c>
      <c r="D23" s="54" t="s">
        <v>28</v>
      </c>
      <c r="E23" s="67" t="s">
        <v>499</v>
      </c>
      <c r="F23" s="53">
        <v>231101</v>
      </c>
      <c r="G23" s="64" t="s">
        <v>553</v>
      </c>
      <c r="H23" s="66">
        <v>4080</v>
      </c>
    </row>
    <row r="24" spans="1:8" s="21" customFormat="1" ht="37.5" x14ac:dyDescent="0.3">
      <c r="A24" s="52">
        <v>44782</v>
      </c>
      <c r="B24" s="53">
        <v>1000057273</v>
      </c>
      <c r="C24" s="53" t="s">
        <v>509</v>
      </c>
      <c r="D24" s="54" t="s">
        <v>28</v>
      </c>
      <c r="E24" s="67" t="s">
        <v>499</v>
      </c>
      <c r="F24" s="53">
        <v>231101</v>
      </c>
      <c r="G24" s="64" t="s">
        <v>553</v>
      </c>
      <c r="H24" s="66">
        <v>3660</v>
      </c>
    </row>
    <row r="25" spans="1:8" s="21" customFormat="1" ht="37.5" x14ac:dyDescent="0.3">
      <c r="A25" s="52">
        <v>44790</v>
      </c>
      <c r="B25" s="53">
        <v>1000057321</v>
      </c>
      <c r="C25" s="53" t="s">
        <v>510</v>
      </c>
      <c r="D25" s="54" t="s">
        <v>28</v>
      </c>
      <c r="E25" s="67" t="s">
        <v>499</v>
      </c>
      <c r="F25" s="53">
        <v>231101</v>
      </c>
      <c r="G25" s="64" t="s">
        <v>553</v>
      </c>
      <c r="H25" s="66">
        <v>3480</v>
      </c>
    </row>
    <row r="26" spans="1:8" s="21" customFormat="1" ht="37.5" x14ac:dyDescent="0.3">
      <c r="A26" s="52">
        <v>44792</v>
      </c>
      <c r="B26" s="53">
        <v>1000057344</v>
      </c>
      <c r="C26" s="53" t="s">
        <v>511</v>
      </c>
      <c r="D26" s="54" t="s">
        <v>28</v>
      </c>
      <c r="E26" s="67" t="s">
        <v>499</v>
      </c>
      <c r="F26" s="53">
        <v>231101</v>
      </c>
      <c r="G26" s="64" t="s">
        <v>553</v>
      </c>
      <c r="H26" s="66">
        <v>2600</v>
      </c>
    </row>
    <row r="27" spans="1:8" s="21" customFormat="1" ht="37.5" x14ac:dyDescent="0.3">
      <c r="A27" s="52">
        <v>44796</v>
      </c>
      <c r="B27" s="53">
        <v>1000057369</v>
      </c>
      <c r="C27" s="53" t="s">
        <v>514</v>
      </c>
      <c r="D27" s="54" t="s">
        <v>28</v>
      </c>
      <c r="E27" s="67" t="s">
        <v>499</v>
      </c>
      <c r="F27" s="53">
        <v>231101</v>
      </c>
      <c r="G27" s="64" t="s">
        <v>553</v>
      </c>
      <c r="H27" s="66">
        <v>4020</v>
      </c>
    </row>
    <row r="28" spans="1:8" s="21" customFormat="1" ht="37.5" x14ac:dyDescent="0.3">
      <c r="A28" s="52">
        <v>44799</v>
      </c>
      <c r="B28" s="53">
        <v>1000057425</v>
      </c>
      <c r="C28" s="53" t="s">
        <v>512</v>
      </c>
      <c r="D28" s="54" t="s">
        <v>28</v>
      </c>
      <c r="E28" s="67" t="s">
        <v>499</v>
      </c>
      <c r="F28" s="53">
        <v>231101</v>
      </c>
      <c r="G28" s="64" t="s">
        <v>553</v>
      </c>
      <c r="H28" s="66">
        <v>3000</v>
      </c>
    </row>
    <row r="29" spans="1:8" s="21" customFormat="1" ht="37.5" x14ac:dyDescent="0.3">
      <c r="A29" s="52">
        <v>44804</v>
      </c>
      <c r="B29" s="53">
        <v>1000057426</v>
      </c>
      <c r="C29" s="53" t="s">
        <v>513</v>
      </c>
      <c r="D29" s="54" t="s">
        <v>28</v>
      </c>
      <c r="E29" s="67" t="s">
        <v>499</v>
      </c>
      <c r="F29" s="53">
        <v>231101</v>
      </c>
      <c r="G29" s="64" t="s">
        <v>553</v>
      </c>
      <c r="H29" s="66">
        <v>2600</v>
      </c>
    </row>
    <row r="30" spans="1:8" s="21" customFormat="1" ht="37.5" x14ac:dyDescent="0.3">
      <c r="A30" s="52">
        <v>44806</v>
      </c>
      <c r="B30" s="53">
        <v>1000057491</v>
      </c>
      <c r="C30" s="53" t="s">
        <v>515</v>
      </c>
      <c r="D30" s="54" t="s">
        <v>28</v>
      </c>
      <c r="E30" s="67" t="s">
        <v>499</v>
      </c>
      <c r="F30" s="53">
        <v>231101</v>
      </c>
      <c r="G30" s="64" t="s">
        <v>553</v>
      </c>
      <c r="H30" s="66">
        <v>3600</v>
      </c>
    </row>
    <row r="31" spans="1:8" s="21" customFormat="1" ht="37.5" x14ac:dyDescent="0.3">
      <c r="A31" s="52">
        <v>44810</v>
      </c>
      <c r="B31" s="53">
        <v>1000057490</v>
      </c>
      <c r="C31" s="53" t="s">
        <v>516</v>
      </c>
      <c r="D31" s="54" t="s">
        <v>28</v>
      </c>
      <c r="E31" s="67" t="s">
        <v>499</v>
      </c>
      <c r="F31" s="53">
        <v>231101</v>
      </c>
      <c r="G31" s="64" t="s">
        <v>553</v>
      </c>
      <c r="H31" s="66">
        <v>1820</v>
      </c>
    </row>
    <row r="32" spans="1:8" s="21" customFormat="1" ht="37.5" x14ac:dyDescent="0.3">
      <c r="A32" s="52">
        <v>44820</v>
      </c>
      <c r="B32" s="53">
        <v>1000057583</v>
      </c>
      <c r="C32" s="53" t="s">
        <v>517</v>
      </c>
      <c r="D32" s="54" t="s">
        <v>28</v>
      </c>
      <c r="E32" s="67" t="s">
        <v>499</v>
      </c>
      <c r="F32" s="53">
        <v>221701</v>
      </c>
      <c r="G32" s="64" t="s">
        <v>553</v>
      </c>
      <c r="H32" s="66">
        <v>4080</v>
      </c>
    </row>
    <row r="33" spans="1:8" s="21" customFormat="1" ht="37.5" x14ac:dyDescent="0.3">
      <c r="A33" s="52">
        <v>44824</v>
      </c>
      <c r="B33" s="53">
        <v>1000057582</v>
      </c>
      <c r="C33" s="53" t="s">
        <v>518</v>
      </c>
      <c r="D33" s="54" t="s">
        <v>28</v>
      </c>
      <c r="E33" s="67" t="s">
        <v>499</v>
      </c>
      <c r="F33" s="53">
        <v>221701</v>
      </c>
      <c r="G33" s="64" t="s">
        <v>553</v>
      </c>
      <c r="H33" s="66">
        <v>2940</v>
      </c>
    </row>
    <row r="34" spans="1:8" s="21" customFormat="1" ht="37.5" x14ac:dyDescent="0.3">
      <c r="A34" s="52">
        <v>44827</v>
      </c>
      <c r="B34" s="53">
        <v>1000057593</v>
      </c>
      <c r="C34" s="53" t="s">
        <v>519</v>
      </c>
      <c r="D34" s="54" t="s">
        <v>28</v>
      </c>
      <c r="E34" s="67" t="s">
        <v>499</v>
      </c>
      <c r="F34" s="53">
        <v>221701</v>
      </c>
      <c r="G34" s="64" t="s">
        <v>553</v>
      </c>
      <c r="H34" s="66">
        <v>4200</v>
      </c>
    </row>
    <row r="35" spans="1:8" s="21" customFormat="1" ht="37.5" x14ac:dyDescent="0.3">
      <c r="A35" s="52">
        <v>44813</v>
      </c>
      <c r="B35" s="53">
        <v>2676</v>
      </c>
      <c r="C35" s="53" t="s">
        <v>185</v>
      </c>
      <c r="D35" s="54" t="s">
        <v>28</v>
      </c>
      <c r="E35" s="67" t="s">
        <v>191</v>
      </c>
      <c r="F35" s="53">
        <v>224201</v>
      </c>
      <c r="G35" s="64" t="s">
        <v>553</v>
      </c>
      <c r="H35" s="66">
        <v>10000</v>
      </c>
    </row>
    <row r="36" spans="1:8" s="21" customFormat="1" ht="37.5" x14ac:dyDescent="0.3">
      <c r="A36" s="52">
        <v>44734</v>
      </c>
      <c r="B36" s="53">
        <v>1000056956</v>
      </c>
      <c r="C36" s="53" t="s">
        <v>526</v>
      </c>
      <c r="D36" s="54" t="s">
        <v>28</v>
      </c>
      <c r="E36" s="67" t="s">
        <v>525</v>
      </c>
      <c r="F36" s="53">
        <v>239201</v>
      </c>
      <c r="G36" s="64" t="s">
        <v>553</v>
      </c>
      <c r="H36" s="66">
        <v>163548.42000000001</v>
      </c>
    </row>
    <row r="37" spans="1:8" s="21" customFormat="1" ht="37.5" x14ac:dyDescent="0.3">
      <c r="A37" s="52">
        <v>44739</v>
      </c>
      <c r="B37" s="53">
        <v>2642</v>
      </c>
      <c r="C37" s="53" t="s">
        <v>527</v>
      </c>
      <c r="D37" s="54" t="s">
        <v>28</v>
      </c>
      <c r="E37" s="67" t="s">
        <v>525</v>
      </c>
      <c r="F37" s="53">
        <v>227202</v>
      </c>
      <c r="G37" s="64" t="s">
        <v>553</v>
      </c>
      <c r="H37" s="66">
        <v>29860.21</v>
      </c>
    </row>
    <row r="38" spans="1:8" s="21" customFormat="1" ht="37.5" x14ac:dyDescent="0.3">
      <c r="A38" s="52">
        <v>44778</v>
      </c>
      <c r="B38" s="53">
        <v>1000057260</v>
      </c>
      <c r="C38" s="53" t="s">
        <v>528</v>
      </c>
      <c r="D38" s="54" t="s">
        <v>28</v>
      </c>
      <c r="E38" s="67" t="s">
        <v>525</v>
      </c>
      <c r="F38" s="53">
        <v>231301</v>
      </c>
      <c r="G38" s="64" t="s">
        <v>553</v>
      </c>
      <c r="H38" s="66">
        <v>107026</v>
      </c>
    </row>
    <row r="39" spans="1:8" s="21" customFormat="1" ht="37.5" x14ac:dyDescent="0.3">
      <c r="A39" s="52">
        <v>44685</v>
      </c>
      <c r="B39" s="53">
        <v>1000056584</v>
      </c>
      <c r="C39" s="53" t="s">
        <v>531</v>
      </c>
      <c r="D39" s="54" t="s">
        <v>28</v>
      </c>
      <c r="E39" s="67" t="s">
        <v>278</v>
      </c>
      <c r="F39" s="53">
        <v>237203</v>
      </c>
      <c r="G39" s="64" t="s">
        <v>553</v>
      </c>
      <c r="H39" s="66">
        <v>92630</v>
      </c>
    </row>
    <row r="40" spans="1:8" s="21" customFormat="1" ht="37.5" x14ac:dyDescent="0.3">
      <c r="A40" s="52">
        <v>44699</v>
      </c>
      <c r="B40" s="53">
        <v>1000056719</v>
      </c>
      <c r="C40" s="53" t="s">
        <v>530</v>
      </c>
      <c r="D40" s="54" t="s">
        <v>28</v>
      </c>
      <c r="E40" s="67" t="s">
        <v>278</v>
      </c>
      <c r="F40" s="53">
        <v>237202</v>
      </c>
      <c r="G40" s="64" t="s">
        <v>553</v>
      </c>
      <c r="H40" s="66">
        <v>17137.98</v>
      </c>
    </row>
    <row r="41" spans="1:8" s="21" customFormat="1" ht="37.5" x14ac:dyDescent="0.3">
      <c r="A41" s="52">
        <v>44657</v>
      </c>
      <c r="B41" s="53">
        <v>1000056634</v>
      </c>
      <c r="C41" s="53" t="s">
        <v>529</v>
      </c>
      <c r="D41" s="54" t="s">
        <v>28</v>
      </c>
      <c r="E41" s="67" t="s">
        <v>278</v>
      </c>
      <c r="F41" s="53">
        <v>237202</v>
      </c>
      <c r="G41" s="64" t="s">
        <v>553</v>
      </c>
      <c r="H41" s="66">
        <v>85141</v>
      </c>
    </row>
    <row r="42" spans="1:8" s="21" customFormat="1" ht="37.5" x14ac:dyDescent="0.3">
      <c r="A42" s="52">
        <v>44657</v>
      </c>
      <c r="B42" s="53">
        <v>1000056430</v>
      </c>
      <c r="C42" s="53" t="s">
        <v>532</v>
      </c>
      <c r="D42" s="54" t="s">
        <v>28</v>
      </c>
      <c r="E42" s="67" t="s">
        <v>278</v>
      </c>
      <c r="F42" s="53">
        <v>237203</v>
      </c>
      <c r="G42" s="64" t="s">
        <v>553</v>
      </c>
      <c r="H42" s="66">
        <v>48805.3</v>
      </c>
    </row>
    <row r="43" spans="1:8" s="21" customFormat="1" ht="37.5" x14ac:dyDescent="0.3">
      <c r="A43" s="52">
        <v>44664</v>
      </c>
      <c r="B43" s="53">
        <v>1000056468</v>
      </c>
      <c r="C43" s="53" t="s">
        <v>533</v>
      </c>
      <c r="D43" s="54" t="s">
        <v>28</v>
      </c>
      <c r="E43" s="67" t="s">
        <v>105</v>
      </c>
      <c r="F43" s="53">
        <v>234101</v>
      </c>
      <c r="G43" s="64" t="s">
        <v>553</v>
      </c>
      <c r="H43" s="66">
        <v>92310.25</v>
      </c>
    </row>
    <row r="44" spans="1:8" s="21" customFormat="1" ht="37.5" x14ac:dyDescent="0.3">
      <c r="A44" s="52">
        <v>44753</v>
      </c>
      <c r="B44" s="53">
        <v>1000057099</v>
      </c>
      <c r="C44" s="53" t="s">
        <v>534</v>
      </c>
      <c r="D44" s="54" t="s">
        <v>28</v>
      </c>
      <c r="E44" s="67" t="s">
        <v>105</v>
      </c>
      <c r="F44" s="53">
        <v>237202</v>
      </c>
      <c r="G44" s="64" t="s">
        <v>553</v>
      </c>
      <c r="H44" s="66">
        <v>138220</v>
      </c>
    </row>
    <row r="45" spans="1:8" s="21" customFormat="1" ht="37.5" x14ac:dyDescent="0.3">
      <c r="A45" s="52">
        <v>44792</v>
      </c>
      <c r="B45" s="53">
        <v>1000057331</v>
      </c>
      <c r="C45" s="53" t="s">
        <v>535</v>
      </c>
      <c r="D45" s="54" t="s">
        <v>28</v>
      </c>
      <c r="E45" s="67" t="s">
        <v>105</v>
      </c>
      <c r="F45" s="53">
        <v>234101</v>
      </c>
      <c r="G45" s="64" t="s">
        <v>553</v>
      </c>
      <c r="H45" s="66">
        <v>125000</v>
      </c>
    </row>
    <row r="46" spans="1:8" s="21" customFormat="1" ht="37.5" x14ac:dyDescent="0.3">
      <c r="A46" s="52">
        <v>44511</v>
      </c>
      <c r="B46" s="53">
        <v>1000055663</v>
      </c>
      <c r="C46" s="53" t="s">
        <v>538</v>
      </c>
      <c r="D46" s="54" t="s">
        <v>28</v>
      </c>
      <c r="E46" s="67" t="s">
        <v>536</v>
      </c>
      <c r="F46" s="53">
        <v>239301</v>
      </c>
      <c r="G46" s="64" t="s">
        <v>553</v>
      </c>
      <c r="H46" s="66">
        <v>10761.6</v>
      </c>
    </row>
    <row r="47" spans="1:8" s="21" customFormat="1" ht="37.5" x14ac:dyDescent="0.3">
      <c r="A47" s="52">
        <v>44714</v>
      </c>
      <c r="B47" s="53">
        <v>1000056791</v>
      </c>
      <c r="C47" s="53" t="s">
        <v>537</v>
      </c>
      <c r="D47" s="54" t="s">
        <v>28</v>
      </c>
      <c r="E47" s="67" t="s">
        <v>536</v>
      </c>
      <c r="F47" s="53">
        <v>234101</v>
      </c>
      <c r="G47" s="64" t="s">
        <v>553</v>
      </c>
      <c r="H47" s="66">
        <v>80812.3</v>
      </c>
    </row>
    <row r="48" spans="1:8" s="21" customFormat="1" ht="37.5" x14ac:dyDescent="0.3">
      <c r="A48" s="52">
        <v>44719</v>
      </c>
      <c r="B48" s="53">
        <v>1000056852</v>
      </c>
      <c r="C48" s="53" t="s">
        <v>539</v>
      </c>
      <c r="D48" s="54" t="s">
        <v>28</v>
      </c>
      <c r="E48" s="67" t="s">
        <v>536</v>
      </c>
      <c r="F48" s="53">
        <v>234101</v>
      </c>
      <c r="G48" s="64" t="s">
        <v>553</v>
      </c>
      <c r="H48" s="66">
        <v>12600</v>
      </c>
    </row>
    <row r="49" spans="1:9" s="21" customFormat="1" ht="37.5" x14ac:dyDescent="0.3">
      <c r="A49" s="52">
        <v>44721</v>
      </c>
      <c r="B49" s="53">
        <v>1000056868</v>
      </c>
      <c r="C49" s="53" t="s">
        <v>540</v>
      </c>
      <c r="D49" s="54" t="s">
        <v>28</v>
      </c>
      <c r="E49" s="67" t="s">
        <v>536</v>
      </c>
      <c r="F49" s="53">
        <v>239301</v>
      </c>
      <c r="G49" s="64" t="s">
        <v>553</v>
      </c>
      <c r="H49" s="66">
        <v>35856</v>
      </c>
    </row>
    <row r="50" spans="1:9" s="21" customFormat="1" ht="37.5" x14ac:dyDescent="0.3">
      <c r="A50" s="52">
        <v>44749</v>
      </c>
      <c r="B50" s="53">
        <v>1000057063</v>
      </c>
      <c r="C50" s="53" t="s">
        <v>542</v>
      </c>
      <c r="D50" s="54" t="s">
        <v>28</v>
      </c>
      <c r="E50" s="67" t="s">
        <v>536</v>
      </c>
      <c r="F50" s="53">
        <v>237203</v>
      </c>
      <c r="G50" s="64" t="s">
        <v>553</v>
      </c>
      <c r="H50" s="66">
        <v>21168.240000000002</v>
      </c>
    </row>
    <row r="51" spans="1:9" s="21" customFormat="1" ht="37.5" x14ac:dyDescent="0.3">
      <c r="A51" s="52">
        <v>44760</v>
      </c>
      <c r="B51" s="53">
        <v>1000057148</v>
      </c>
      <c r="C51" s="53" t="s">
        <v>541</v>
      </c>
      <c r="D51" s="54" t="s">
        <v>28</v>
      </c>
      <c r="E51" s="67" t="s">
        <v>536</v>
      </c>
      <c r="F51" s="53">
        <v>234101</v>
      </c>
      <c r="G51" s="64" t="s">
        <v>553</v>
      </c>
      <c r="H51" s="66">
        <v>7822</v>
      </c>
    </row>
    <row r="52" spans="1:9" s="21" customFormat="1" ht="37.5" x14ac:dyDescent="0.3">
      <c r="A52" s="52">
        <v>44686</v>
      </c>
      <c r="B52" s="53">
        <v>1000056621</v>
      </c>
      <c r="C52" s="53" t="s">
        <v>544</v>
      </c>
      <c r="D52" s="54" t="s">
        <v>28</v>
      </c>
      <c r="E52" s="67" t="s">
        <v>543</v>
      </c>
      <c r="F52" s="53">
        <v>237203</v>
      </c>
      <c r="G52" s="64" t="s">
        <v>553</v>
      </c>
      <c r="H52" s="66">
        <v>443643.13</v>
      </c>
    </row>
    <row r="53" spans="1:9" s="21" customFormat="1" ht="37.5" x14ac:dyDescent="0.3">
      <c r="A53" s="52">
        <v>44749</v>
      </c>
      <c r="B53" s="53">
        <v>1000057072</v>
      </c>
      <c r="C53" s="53" t="s">
        <v>545</v>
      </c>
      <c r="D53" s="54" t="s">
        <v>28</v>
      </c>
      <c r="E53" s="67" t="s">
        <v>543</v>
      </c>
      <c r="F53" s="53">
        <v>237203</v>
      </c>
      <c r="G53" s="64" t="s">
        <v>553</v>
      </c>
      <c r="H53" s="66">
        <v>801070.88</v>
      </c>
    </row>
    <row r="54" spans="1:9" s="21" customFormat="1" ht="37.5" x14ac:dyDescent="0.3">
      <c r="A54" s="52">
        <v>44536</v>
      </c>
      <c r="B54" s="53">
        <v>1000055497</v>
      </c>
      <c r="C54" s="53" t="s">
        <v>547</v>
      </c>
      <c r="D54" s="54" t="s">
        <v>28</v>
      </c>
      <c r="E54" s="67" t="s">
        <v>546</v>
      </c>
      <c r="F54" s="53">
        <v>234101</v>
      </c>
      <c r="G54" s="64" t="s">
        <v>553</v>
      </c>
      <c r="H54" s="66">
        <v>94000</v>
      </c>
    </row>
    <row r="55" spans="1:9" s="21" customFormat="1" ht="37.5" x14ac:dyDescent="0.3">
      <c r="A55" s="52">
        <v>44821</v>
      </c>
      <c r="B55" s="53">
        <v>1000054831</v>
      </c>
      <c r="C55" s="53" t="s">
        <v>548</v>
      </c>
      <c r="D55" s="54" t="s">
        <v>28</v>
      </c>
      <c r="E55" s="67" t="s">
        <v>546</v>
      </c>
      <c r="F55" s="53">
        <v>234101</v>
      </c>
      <c r="G55" s="64" t="s">
        <v>553</v>
      </c>
      <c r="H55" s="66">
        <v>94000</v>
      </c>
    </row>
    <row r="56" spans="1:9" ht="18.75" x14ac:dyDescent="0.3">
      <c r="A56" s="61"/>
      <c r="B56" s="61"/>
      <c r="C56" s="61"/>
      <c r="D56" s="62"/>
      <c r="E56" s="61"/>
      <c r="F56" s="80"/>
      <c r="G56" s="80"/>
      <c r="H56" s="47">
        <f>SUM(H8:H55)</f>
        <v>2712238.63</v>
      </c>
      <c r="I56" s="28"/>
    </row>
    <row r="57" spans="1:9" ht="18.75" x14ac:dyDescent="0.3">
      <c r="A57" s="48" t="s">
        <v>7</v>
      </c>
      <c r="B57" s="48"/>
    </row>
    <row r="58" spans="1:9" ht="18.75" x14ac:dyDescent="0.3">
      <c r="A58" s="48"/>
      <c r="B58" s="48"/>
    </row>
    <row r="59" spans="1:9" ht="18.75" x14ac:dyDescent="0.3">
      <c r="A59" s="48"/>
      <c r="B59" s="48"/>
    </row>
    <row r="60" spans="1:9" ht="21" x14ac:dyDescent="0.35">
      <c r="A60" s="48" t="s">
        <v>9</v>
      </c>
      <c r="B60" s="48"/>
      <c r="F60" s="70"/>
      <c r="G60" s="70"/>
    </row>
    <row r="61" spans="1:9" ht="18.75" x14ac:dyDescent="0.3">
      <c r="A61" s="48" t="s">
        <v>8</v>
      </c>
      <c r="B61" s="48"/>
    </row>
    <row r="62" spans="1:9" ht="18.75" x14ac:dyDescent="0.3">
      <c r="A62" s="48"/>
      <c r="B62" s="48"/>
    </row>
    <row r="63" spans="1:9" ht="18.75" x14ac:dyDescent="0.3">
      <c r="A63" s="48"/>
      <c r="B63" s="48"/>
    </row>
    <row r="64" spans="1:9" ht="18.75" x14ac:dyDescent="0.3">
      <c r="A64" s="48"/>
      <c r="B64" s="48"/>
    </row>
    <row r="65" spans="1:2" ht="18.75" x14ac:dyDescent="0.3">
      <c r="A65" s="48"/>
      <c r="B65" s="48"/>
    </row>
  </sheetData>
  <mergeCells count="4">
    <mergeCell ref="A3:H3"/>
    <mergeCell ref="A4:H4"/>
    <mergeCell ref="A5:H5"/>
    <mergeCell ref="A6:H6"/>
  </mergeCells>
  <pageMargins left="0.23622047244094491" right="0.23622047244094491" top="0.74803149606299213" bottom="0.74803149606299213" header="0.31496062992125984" footer="0.31496062992125984"/>
  <pageSetup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view="pageBreakPreview" zoomScale="60" zoomScaleNormal="100" workbookViewId="0">
      <selection activeCell="C69" sqref="C69"/>
    </sheetView>
  </sheetViews>
  <sheetFormatPr baseColWidth="10" defaultRowHeight="15" x14ac:dyDescent="0.25"/>
  <cols>
    <col min="1" max="1" width="16.7109375" customWidth="1"/>
    <col min="2" max="2" width="26" bestFit="1" customWidth="1"/>
    <col min="3" max="3" width="30.42578125" bestFit="1" customWidth="1"/>
    <col min="4" max="4" width="18" style="3" bestFit="1" customWidth="1"/>
    <col min="5" max="5" width="45.42578125" bestFit="1" customWidth="1"/>
    <col min="6" max="6" width="19.5703125" customWidth="1"/>
    <col min="7" max="7" width="11" bestFit="1" customWidth="1"/>
    <col min="8" max="8" width="20.140625" bestFit="1" customWidth="1"/>
    <col min="9" max="9" width="14.5703125" bestFit="1" customWidth="1"/>
  </cols>
  <sheetData>
    <row r="1" spans="1:8" ht="18.75" x14ac:dyDescent="0.3">
      <c r="A1" s="48"/>
      <c r="B1" s="48"/>
      <c r="C1" s="48"/>
      <c r="D1" s="49"/>
      <c r="E1" s="48"/>
      <c r="F1" s="48"/>
      <c r="G1" s="48"/>
      <c r="H1" s="48"/>
    </row>
    <row r="2" spans="1:8" ht="18.75" x14ac:dyDescent="0.3">
      <c r="A2" s="48"/>
      <c r="B2" s="48"/>
      <c r="C2" s="48"/>
      <c r="D2" s="49"/>
      <c r="E2" s="48"/>
      <c r="F2" s="48"/>
      <c r="G2" s="48"/>
      <c r="H2" s="48"/>
    </row>
    <row r="3" spans="1:8" ht="18.75" x14ac:dyDescent="0.3">
      <c r="A3" s="81" t="s">
        <v>3</v>
      </c>
      <c r="B3" s="81"/>
      <c r="C3" s="81"/>
      <c r="D3" s="81"/>
      <c r="E3" s="81"/>
      <c r="F3" s="81"/>
      <c r="G3" s="81"/>
      <c r="H3" s="81"/>
    </row>
    <row r="4" spans="1:8" ht="18.75" x14ac:dyDescent="0.3">
      <c r="A4" s="81" t="s">
        <v>4</v>
      </c>
      <c r="B4" s="81"/>
      <c r="C4" s="81"/>
      <c r="D4" s="81"/>
      <c r="E4" s="81"/>
      <c r="F4" s="81"/>
      <c r="G4" s="81"/>
      <c r="H4" s="81"/>
    </row>
    <row r="5" spans="1:8" ht="18.75" x14ac:dyDescent="0.3">
      <c r="A5" s="81" t="s">
        <v>550</v>
      </c>
      <c r="B5" s="81"/>
      <c r="C5" s="81"/>
      <c r="D5" s="81"/>
      <c r="E5" s="81"/>
      <c r="F5" s="81"/>
      <c r="G5" s="81"/>
      <c r="H5" s="81"/>
    </row>
    <row r="6" spans="1:8" ht="18.75" x14ac:dyDescent="0.3">
      <c r="A6" s="82" t="s">
        <v>554</v>
      </c>
      <c r="B6" s="82"/>
      <c r="C6" s="82"/>
      <c r="D6" s="82"/>
      <c r="E6" s="82"/>
      <c r="F6" s="82"/>
      <c r="G6" s="82"/>
      <c r="H6" s="82"/>
    </row>
    <row r="7" spans="1:8" ht="37.5" x14ac:dyDescent="0.3">
      <c r="A7" s="51" t="s">
        <v>551</v>
      </c>
      <c r="B7" s="51" t="s">
        <v>11</v>
      </c>
      <c r="C7" s="51" t="s">
        <v>12</v>
      </c>
      <c r="D7" s="51" t="s">
        <v>13</v>
      </c>
      <c r="E7" s="50" t="s">
        <v>14</v>
      </c>
      <c r="F7" s="51" t="s">
        <v>16</v>
      </c>
      <c r="G7" s="51" t="s">
        <v>552</v>
      </c>
      <c r="H7" s="50" t="s">
        <v>1</v>
      </c>
    </row>
    <row r="8" spans="1:8" s="21" customFormat="1" ht="37.5" x14ac:dyDescent="0.3">
      <c r="A8" s="52">
        <v>44817</v>
      </c>
      <c r="B8" s="53">
        <v>1000057528</v>
      </c>
      <c r="C8" s="53" t="s">
        <v>521</v>
      </c>
      <c r="D8" s="54" t="s">
        <v>28</v>
      </c>
      <c r="E8" s="63" t="s">
        <v>520</v>
      </c>
      <c r="F8" s="64">
        <v>236301</v>
      </c>
      <c r="G8" s="64" t="s">
        <v>553</v>
      </c>
      <c r="H8" s="66">
        <v>10265</v>
      </c>
    </row>
    <row r="9" spans="1:8" s="21" customFormat="1" ht="37.5" x14ac:dyDescent="0.3">
      <c r="A9" s="52">
        <v>44747</v>
      </c>
      <c r="B9" s="53">
        <v>1000057056</v>
      </c>
      <c r="C9" s="53" t="s">
        <v>493</v>
      </c>
      <c r="D9" s="54" t="s">
        <v>28</v>
      </c>
      <c r="E9" s="67" t="s">
        <v>492</v>
      </c>
      <c r="F9" s="55">
        <v>231101</v>
      </c>
      <c r="G9" s="64" t="s">
        <v>553</v>
      </c>
      <c r="H9" s="66">
        <v>13679.88</v>
      </c>
    </row>
    <row r="10" spans="1:8" s="21" customFormat="1" ht="37.5" x14ac:dyDescent="0.3">
      <c r="A10" s="52">
        <v>44767</v>
      </c>
      <c r="B10" s="53">
        <v>1000057212</v>
      </c>
      <c r="C10" s="53" t="s">
        <v>494</v>
      </c>
      <c r="D10" s="54" t="s">
        <v>28</v>
      </c>
      <c r="E10" s="67" t="s">
        <v>492</v>
      </c>
      <c r="F10" s="55">
        <v>231101</v>
      </c>
      <c r="G10" s="64" t="s">
        <v>553</v>
      </c>
      <c r="H10" s="66">
        <v>20639.88</v>
      </c>
    </row>
    <row r="11" spans="1:8" s="21" customFormat="1" ht="37.5" x14ac:dyDescent="0.3">
      <c r="A11" s="52">
        <v>44775</v>
      </c>
      <c r="B11" s="53">
        <v>1000057275</v>
      </c>
      <c r="C11" s="53" t="s">
        <v>495</v>
      </c>
      <c r="D11" s="54" t="s">
        <v>28</v>
      </c>
      <c r="E11" s="67" t="s">
        <v>492</v>
      </c>
      <c r="F11" s="55">
        <v>231101</v>
      </c>
      <c r="G11" s="64" t="s">
        <v>553</v>
      </c>
      <c r="H11" s="66">
        <v>20639.88</v>
      </c>
    </row>
    <row r="12" spans="1:8" s="21" customFormat="1" ht="37.5" x14ac:dyDescent="0.3">
      <c r="A12" s="52">
        <v>44788</v>
      </c>
      <c r="B12" s="53">
        <v>1000057308</v>
      </c>
      <c r="C12" s="53" t="s">
        <v>497</v>
      </c>
      <c r="D12" s="54" t="s">
        <v>28</v>
      </c>
      <c r="E12" s="67" t="s">
        <v>492</v>
      </c>
      <c r="F12" s="55">
        <v>231101</v>
      </c>
      <c r="G12" s="64" t="s">
        <v>553</v>
      </c>
      <c r="H12" s="66">
        <v>13679.88</v>
      </c>
    </row>
    <row r="13" spans="1:8" s="21" customFormat="1" ht="37.5" x14ac:dyDescent="0.3">
      <c r="A13" s="52">
        <v>44803</v>
      </c>
      <c r="B13" s="53">
        <v>1000057424</v>
      </c>
      <c r="C13" s="53" t="s">
        <v>498</v>
      </c>
      <c r="D13" s="54" t="s">
        <v>28</v>
      </c>
      <c r="E13" s="67" t="s">
        <v>492</v>
      </c>
      <c r="F13" s="55">
        <v>231101</v>
      </c>
      <c r="G13" s="64" t="s">
        <v>553</v>
      </c>
      <c r="H13" s="56">
        <v>9119.92</v>
      </c>
    </row>
    <row r="14" spans="1:8" s="21" customFormat="1" ht="37.5" x14ac:dyDescent="0.3">
      <c r="A14" s="52">
        <v>44809</v>
      </c>
      <c r="B14" s="53">
        <v>1000057476</v>
      </c>
      <c r="C14" s="53" t="s">
        <v>496</v>
      </c>
      <c r="D14" s="54" t="s">
        <v>28</v>
      </c>
      <c r="E14" s="67" t="s">
        <v>492</v>
      </c>
      <c r="F14" s="55">
        <v>231101</v>
      </c>
      <c r="G14" s="64" t="s">
        <v>553</v>
      </c>
      <c r="H14" s="66">
        <v>20639.88</v>
      </c>
    </row>
    <row r="15" spans="1:8" ht="37.5" x14ac:dyDescent="0.3">
      <c r="A15" s="60">
        <v>44743</v>
      </c>
      <c r="B15" s="61">
        <v>1000057267</v>
      </c>
      <c r="C15" s="61" t="s">
        <v>500</v>
      </c>
      <c r="D15" s="62" t="s">
        <v>28</v>
      </c>
      <c r="E15" s="67" t="s">
        <v>499</v>
      </c>
      <c r="F15" s="61">
        <v>231101</v>
      </c>
      <c r="G15" s="64" t="s">
        <v>553</v>
      </c>
      <c r="H15" s="65">
        <v>14000</v>
      </c>
    </row>
    <row r="16" spans="1:8" ht="37.5" x14ac:dyDescent="0.3">
      <c r="A16" s="60">
        <v>44757</v>
      </c>
      <c r="B16" s="61">
        <v>1000057155</v>
      </c>
      <c r="C16" s="61" t="s">
        <v>501</v>
      </c>
      <c r="D16" s="62" t="s">
        <v>28</v>
      </c>
      <c r="E16" s="67" t="s">
        <v>499</v>
      </c>
      <c r="F16" s="61">
        <v>231101</v>
      </c>
      <c r="G16" s="64" t="s">
        <v>553</v>
      </c>
      <c r="H16" s="65">
        <v>4080</v>
      </c>
    </row>
    <row r="17" spans="1:8" ht="37.5" x14ac:dyDescent="0.3">
      <c r="A17" s="60">
        <v>44761</v>
      </c>
      <c r="B17" s="61">
        <v>1000057156</v>
      </c>
      <c r="C17" s="61" t="s">
        <v>502</v>
      </c>
      <c r="D17" s="62" t="s">
        <v>28</v>
      </c>
      <c r="E17" s="67" t="s">
        <v>499</v>
      </c>
      <c r="F17" s="61">
        <v>231101</v>
      </c>
      <c r="G17" s="64" t="s">
        <v>553</v>
      </c>
      <c r="H17" s="65">
        <v>3650</v>
      </c>
    </row>
    <row r="18" spans="1:8" ht="37.5" x14ac:dyDescent="0.3">
      <c r="A18" s="60">
        <v>44764</v>
      </c>
      <c r="B18" s="61">
        <v>1000056275</v>
      </c>
      <c r="C18" s="61" t="s">
        <v>503</v>
      </c>
      <c r="D18" s="62" t="s">
        <v>28</v>
      </c>
      <c r="E18" s="67" t="s">
        <v>499</v>
      </c>
      <c r="F18" s="61">
        <v>231101</v>
      </c>
      <c r="G18" s="64" t="s">
        <v>553</v>
      </c>
      <c r="H18" s="65">
        <v>4080</v>
      </c>
    </row>
    <row r="19" spans="1:8" s="21" customFormat="1" ht="37.5" x14ac:dyDescent="0.3">
      <c r="A19" s="68">
        <v>44768</v>
      </c>
      <c r="B19" s="53">
        <v>1000057269</v>
      </c>
      <c r="C19" s="53" t="s">
        <v>504</v>
      </c>
      <c r="D19" s="54" t="s">
        <v>28</v>
      </c>
      <c r="E19" s="67" t="s">
        <v>499</v>
      </c>
      <c r="F19" s="53">
        <v>231101</v>
      </c>
      <c r="G19" s="64" t="s">
        <v>553</v>
      </c>
      <c r="H19" s="66">
        <v>3540</v>
      </c>
    </row>
    <row r="20" spans="1:8" s="21" customFormat="1" ht="37.5" x14ac:dyDescent="0.3">
      <c r="A20" s="68">
        <v>44771</v>
      </c>
      <c r="B20" s="53">
        <v>1000057211</v>
      </c>
      <c r="C20" s="53" t="s">
        <v>505</v>
      </c>
      <c r="D20" s="54" t="s">
        <v>28</v>
      </c>
      <c r="E20" s="67" t="s">
        <v>499</v>
      </c>
      <c r="F20" s="53">
        <v>231101</v>
      </c>
      <c r="G20" s="64" t="s">
        <v>553</v>
      </c>
      <c r="H20" s="66">
        <v>3600</v>
      </c>
    </row>
    <row r="21" spans="1:8" s="21" customFormat="1" ht="37.5" x14ac:dyDescent="0.3">
      <c r="A21" s="68">
        <v>44775</v>
      </c>
      <c r="B21" s="53">
        <v>1000057271</v>
      </c>
      <c r="C21" s="53" t="s">
        <v>506</v>
      </c>
      <c r="D21" s="54" t="s">
        <v>28</v>
      </c>
      <c r="E21" s="67" t="s">
        <v>499</v>
      </c>
      <c r="F21" s="53">
        <v>231101</v>
      </c>
      <c r="G21" s="64" t="s">
        <v>553</v>
      </c>
      <c r="H21" s="66">
        <v>4130</v>
      </c>
    </row>
    <row r="22" spans="1:8" s="21" customFormat="1" ht="37.5" x14ac:dyDescent="0.3">
      <c r="A22" s="52">
        <v>44777</v>
      </c>
      <c r="B22" s="53">
        <v>1000057274</v>
      </c>
      <c r="C22" s="53" t="s">
        <v>507</v>
      </c>
      <c r="D22" s="54" t="s">
        <v>28</v>
      </c>
      <c r="E22" s="67" t="s">
        <v>499</v>
      </c>
      <c r="F22" s="53">
        <v>231101</v>
      </c>
      <c r="G22" s="64" t="s">
        <v>553</v>
      </c>
      <c r="H22" s="66">
        <v>15001</v>
      </c>
    </row>
    <row r="23" spans="1:8" s="21" customFormat="1" ht="37.5" x14ac:dyDescent="0.3">
      <c r="A23" s="52">
        <v>44778</v>
      </c>
      <c r="B23" s="53">
        <v>1000057272</v>
      </c>
      <c r="C23" s="53" t="s">
        <v>508</v>
      </c>
      <c r="D23" s="54" t="s">
        <v>28</v>
      </c>
      <c r="E23" s="67" t="s">
        <v>499</v>
      </c>
      <c r="F23" s="53">
        <v>231101</v>
      </c>
      <c r="G23" s="64" t="s">
        <v>553</v>
      </c>
      <c r="H23" s="66">
        <v>4080</v>
      </c>
    </row>
    <row r="24" spans="1:8" s="21" customFormat="1" ht="37.5" x14ac:dyDescent="0.3">
      <c r="A24" s="52">
        <v>44782</v>
      </c>
      <c r="B24" s="53">
        <v>1000057273</v>
      </c>
      <c r="C24" s="53" t="s">
        <v>509</v>
      </c>
      <c r="D24" s="54" t="s">
        <v>28</v>
      </c>
      <c r="E24" s="67" t="s">
        <v>499</v>
      </c>
      <c r="F24" s="53">
        <v>231101</v>
      </c>
      <c r="G24" s="64" t="s">
        <v>553</v>
      </c>
      <c r="H24" s="66">
        <v>3660</v>
      </c>
    </row>
    <row r="25" spans="1:8" s="21" customFormat="1" ht="37.5" x14ac:dyDescent="0.3">
      <c r="A25" s="52">
        <v>44790</v>
      </c>
      <c r="B25" s="53">
        <v>1000057321</v>
      </c>
      <c r="C25" s="53" t="s">
        <v>510</v>
      </c>
      <c r="D25" s="54" t="s">
        <v>28</v>
      </c>
      <c r="E25" s="67" t="s">
        <v>499</v>
      </c>
      <c r="F25" s="53">
        <v>231101</v>
      </c>
      <c r="G25" s="64" t="s">
        <v>553</v>
      </c>
      <c r="H25" s="66">
        <v>3480</v>
      </c>
    </row>
    <row r="26" spans="1:8" s="21" customFormat="1" ht="37.5" x14ac:dyDescent="0.3">
      <c r="A26" s="52">
        <v>44792</v>
      </c>
      <c r="B26" s="53">
        <v>1000057344</v>
      </c>
      <c r="C26" s="53" t="s">
        <v>511</v>
      </c>
      <c r="D26" s="54" t="s">
        <v>28</v>
      </c>
      <c r="E26" s="67" t="s">
        <v>499</v>
      </c>
      <c r="F26" s="53">
        <v>231101</v>
      </c>
      <c r="G26" s="64" t="s">
        <v>553</v>
      </c>
      <c r="H26" s="66">
        <v>2600</v>
      </c>
    </row>
    <row r="27" spans="1:8" s="21" customFormat="1" ht="37.5" x14ac:dyDescent="0.3">
      <c r="A27" s="52">
        <v>44796</v>
      </c>
      <c r="B27" s="53">
        <v>1000057369</v>
      </c>
      <c r="C27" s="53" t="s">
        <v>514</v>
      </c>
      <c r="D27" s="54" t="s">
        <v>28</v>
      </c>
      <c r="E27" s="67" t="s">
        <v>499</v>
      </c>
      <c r="F27" s="53">
        <v>231101</v>
      </c>
      <c r="G27" s="64" t="s">
        <v>553</v>
      </c>
      <c r="H27" s="66">
        <v>4020</v>
      </c>
    </row>
    <row r="28" spans="1:8" s="21" customFormat="1" ht="37.5" x14ac:dyDescent="0.3">
      <c r="A28" s="52">
        <v>44799</v>
      </c>
      <c r="B28" s="53">
        <v>1000057425</v>
      </c>
      <c r="C28" s="53" t="s">
        <v>512</v>
      </c>
      <c r="D28" s="54" t="s">
        <v>28</v>
      </c>
      <c r="E28" s="67" t="s">
        <v>499</v>
      </c>
      <c r="F28" s="53">
        <v>231101</v>
      </c>
      <c r="G28" s="64" t="s">
        <v>553</v>
      </c>
      <c r="H28" s="66">
        <v>3000</v>
      </c>
    </row>
    <row r="29" spans="1:8" s="21" customFormat="1" ht="37.5" x14ac:dyDescent="0.3">
      <c r="A29" s="52">
        <v>44804</v>
      </c>
      <c r="B29" s="53">
        <v>1000057426</v>
      </c>
      <c r="C29" s="53" t="s">
        <v>513</v>
      </c>
      <c r="D29" s="54" t="s">
        <v>28</v>
      </c>
      <c r="E29" s="67" t="s">
        <v>499</v>
      </c>
      <c r="F29" s="53">
        <v>231101</v>
      </c>
      <c r="G29" s="64" t="s">
        <v>553</v>
      </c>
      <c r="H29" s="66">
        <v>2600</v>
      </c>
    </row>
    <row r="30" spans="1:8" s="21" customFormat="1" ht="37.5" x14ac:dyDescent="0.3">
      <c r="A30" s="52">
        <v>44806</v>
      </c>
      <c r="B30" s="53">
        <v>1000057491</v>
      </c>
      <c r="C30" s="53" t="s">
        <v>515</v>
      </c>
      <c r="D30" s="54" t="s">
        <v>28</v>
      </c>
      <c r="E30" s="67" t="s">
        <v>499</v>
      </c>
      <c r="F30" s="53">
        <v>231101</v>
      </c>
      <c r="G30" s="64" t="s">
        <v>553</v>
      </c>
      <c r="H30" s="66">
        <v>3600</v>
      </c>
    </row>
    <row r="31" spans="1:8" s="21" customFormat="1" ht="37.5" x14ac:dyDescent="0.3">
      <c r="A31" s="52">
        <v>44810</v>
      </c>
      <c r="B31" s="53">
        <v>1000057490</v>
      </c>
      <c r="C31" s="53" t="s">
        <v>516</v>
      </c>
      <c r="D31" s="54" t="s">
        <v>28</v>
      </c>
      <c r="E31" s="67" t="s">
        <v>499</v>
      </c>
      <c r="F31" s="53">
        <v>231101</v>
      </c>
      <c r="G31" s="64" t="s">
        <v>553</v>
      </c>
      <c r="H31" s="66">
        <v>1820</v>
      </c>
    </row>
    <row r="32" spans="1:8" s="21" customFormat="1" ht="37.5" x14ac:dyDescent="0.3">
      <c r="A32" s="52">
        <v>44820</v>
      </c>
      <c r="B32" s="53">
        <v>1000057583</v>
      </c>
      <c r="C32" s="53" t="s">
        <v>517</v>
      </c>
      <c r="D32" s="54" t="s">
        <v>28</v>
      </c>
      <c r="E32" s="67" t="s">
        <v>499</v>
      </c>
      <c r="F32" s="53">
        <v>221701</v>
      </c>
      <c r="G32" s="64" t="s">
        <v>553</v>
      </c>
      <c r="H32" s="66">
        <v>4080</v>
      </c>
    </row>
    <row r="33" spans="1:8" s="21" customFormat="1" ht="37.5" x14ac:dyDescent="0.3">
      <c r="A33" s="52">
        <v>44824</v>
      </c>
      <c r="B33" s="53">
        <v>1000057582</v>
      </c>
      <c r="C33" s="53" t="s">
        <v>518</v>
      </c>
      <c r="D33" s="54" t="s">
        <v>28</v>
      </c>
      <c r="E33" s="67" t="s">
        <v>499</v>
      </c>
      <c r="F33" s="53">
        <v>221701</v>
      </c>
      <c r="G33" s="64" t="s">
        <v>553</v>
      </c>
      <c r="H33" s="66">
        <v>2940</v>
      </c>
    </row>
    <row r="34" spans="1:8" s="21" customFormat="1" ht="37.5" x14ac:dyDescent="0.3">
      <c r="A34" s="52">
        <v>44827</v>
      </c>
      <c r="B34" s="53">
        <v>1000057593</v>
      </c>
      <c r="C34" s="53" t="s">
        <v>519</v>
      </c>
      <c r="D34" s="54" t="s">
        <v>28</v>
      </c>
      <c r="E34" s="67" t="s">
        <v>499</v>
      </c>
      <c r="F34" s="53">
        <v>221701</v>
      </c>
      <c r="G34" s="64" t="s">
        <v>553</v>
      </c>
      <c r="H34" s="66">
        <v>4200</v>
      </c>
    </row>
    <row r="35" spans="1:8" s="21" customFormat="1" ht="37.5" x14ac:dyDescent="0.3">
      <c r="A35" s="52">
        <v>44813</v>
      </c>
      <c r="B35" s="53">
        <v>2676</v>
      </c>
      <c r="C35" s="53" t="s">
        <v>185</v>
      </c>
      <c r="D35" s="54" t="s">
        <v>28</v>
      </c>
      <c r="E35" s="67" t="s">
        <v>191</v>
      </c>
      <c r="F35" s="53">
        <v>224201</v>
      </c>
      <c r="G35" s="64" t="s">
        <v>553</v>
      </c>
      <c r="H35" s="66">
        <v>10000</v>
      </c>
    </row>
    <row r="36" spans="1:8" s="21" customFormat="1" ht="37.5" x14ac:dyDescent="0.3">
      <c r="A36" s="52">
        <v>44734</v>
      </c>
      <c r="B36" s="53">
        <v>1000056956</v>
      </c>
      <c r="C36" s="53" t="s">
        <v>526</v>
      </c>
      <c r="D36" s="54" t="s">
        <v>28</v>
      </c>
      <c r="E36" s="67" t="s">
        <v>525</v>
      </c>
      <c r="F36" s="53">
        <v>239201</v>
      </c>
      <c r="G36" s="64" t="s">
        <v>553</v>
      </c>
      <c r="H36" s="66">
        <v>163548.42000000001</v>
      </c>
    </row>
    <row r="37" spans="1:8" s="21" customFormat="1" ht="37.5" x14ac:dyDescent="0.3">
      <c r="A37" s="52">
        <v>44739</v>
      </c>
      <c r="B37" s="53">
        <v>2642</v>
      </c>
      <c r="C37" s="53" t="s">
        <v>527</v>
      </c>
      <c r="D37" s="54" t="s">
        <v>28</v>
      </c>
      <c r="E37" s="67" t="s">
        <v>525</v>
      </c>
      <c r="F37" s="53">
        <v>227202</v>
      </c>
      <c r="G37" s="64" t="s">
        <v>553</v>
      </c>
      <c r="H37" s="66">
        <v>29860.21</v>
      </c>
    </row>
    <row r="38" spans="1:8" s="21" customFormat="1" ht="37.5" x14ac:dyDescent="0.3">
      <c r="A38" s="52">
        <v>44778</v>
      </c>
      <c r="B38" s="53">
        <v>1000057260</v>
      </c>
      <c r="C38" s="53" t="s">
        <v>528</v>
      </c>
      <c r="D38" s="54" t="s">
        <v>28</v>
      </c>
      <c r="E38" s="67" t="s">
        <v>525</v>
      </c>
      <c r="F38" s="53">
        <v>231301</v>
      </c>
      <c r="G38" s="64" t="s">
        <v>553</v>
      </c>
      <c r="H38" s="66">
        <v>107026</v>
      </c>
    </row>
    <row r="39" spans="1:8" s="21" customFormat="1" ht="37.5" x14ac:dyDescent="0.3">
      <c r="A39" s="52">
        <v>44685</v>
      </c>
      <c r="B39" s="53">
        <v>1000056584</v>
      </c>
      <c r="C39" s="53" t="s">
        <v>531</v>
      </c>
      <c r="D39" s="54" t="s">
        <v>28</v>
      </c>
      <c r="E39" s="67" t="s">
        <v>278</v>
      </c>
      <c r="F39" s="53">
        <v>237203</v>
      </c>
      <c r="G39" s="64" t="s">
        <v>553</v>
      </c>
      <c r="H39" s="66">
        <v>92630</v>
      </c>
    </row>
    <row r="40" spans="1:8" s="21" customFormat="1" ht="37.5" x14ac:dyDescent="0.3">
      <c r="A40" s="52">
        <v>44699</v>
      </c>
      <c r="B40" s="53">
        <v>1000056719</v>
      </c>
      <c r="C40" s="53" t="s">
        <v>530</v>
      </c>
      <c r="D40" s="54" t="s">
        <v>28</v>
      </c>
      <c r="E40" s="67" t="s">
        <v>278</v>
      </c>
      <c r="F40" s="53">
        <v>237202</v>
      </c>
      <c r="G40" s="64" t="s">
        <v>553</v>
      </c>
      <c r="H40" s="66">
        <v>17137.98</v>
      </c>
    </row>
    <row r="41" spans="1:8" s="21" customFormat="1" ht="37.5" x14ac:dyDescent="0.3">
      <c r="A41" s="52">
        <v>44657</v>
      </c>
      <c r="B41" s="53">
        <v>1000056634</v>
      </c>
      <c r="C41" s="53" t="s">
        <v>529</v>
      </c>
      <c r="D41" s="54" t="s">
        <v>28</v>
      </c>
      <c r="E41" s="67" t="s">
        <v>278</v>
      </c>
      <c r="F41" s="53">
        <v>237202</v>
      </c>
      <c r="G41" s="64" t="s">
        <v>553</v>
      </c>
      <c r="H41" s="66">
        <v>85141</v>
      </c>
    </row>
    <row r="42" spans="1:8" s="21" customFormat="1" ht="37.5" x14ac:dyDescent="0.3">
      <c r="A42" s="52">
        <v>44657</v>
      </c>
      <c r="B42" s="53">
        <v>1000056430</v>
      </c>
      <c r="C42" s="53" t="s">
        <v>532</v>
      </c>
      <c r="D42" s="54" t="s">
        <v>28</v>
      </c>
      <c r="E42" s="67" t="s">
        <v>278</v>
      </c>
      <c r="F42" s="53">
        <v>237203</v>
      </c>
      <c r="G42" s="64" t="s">
        <v>553</v>
      </c>
      <c r="H42" s="66">
        <v>48805.3</v>
      </c>
    </row>
    <row r="43" spans="1:8" s="21" customFormat="1" ht="37.5" x14ac:dyDescent="0.3">
      <c r="A43" s="52">
        <v>44664</v>
      </c>
      <c r="B43" s="53">
        <v>1000056468</v>
      </c>
      <c r="C43" s="53" t="s">
        <v>533</v>
      </c>
      <c r="D43" s="54" t="s">
        <v>28</v>
      </c>
      <c r="E43" s="67" t="s">
        <v>105</v>
      </c>
      <c r="F43" s="53">
        <v>234101</v>
      </c>
      <c r="G43" s="64" t="s">
        <v>553</v>
      </c>
      <c r="H43" s="66">
        <v>92310.25</v>
      </c>
    </row>
    <row r="44" spans="1:8" s="21" customFormat="1" ht="37.5" x14ac:dyDescent="0.3">
      <c r="A44" s="52">
        <v>44753</v>
      </c>
      <c r="B44" s="53">
        <v>1000057099</v>
      </c>
      <c r="C44" s="53" t="s">
        <v>534</v>
      </c>
      <c r="D44" s="54" t="s">
        <v>28</v>
      </c>
      <c r="E44" s="67" t="s">
        <v>105</v>
      </c>
      <c r="F44" s="53">
        <v>237202</v>
      </c>
      <c r="G44" s="64" t="s">
        <v>553</v>
      </c>
      <c r="H44" s="66">
        <v>138220</v>
      </c>
    </row>
    <row r="45" spans="1:8" s="21" customFormat="1" ht="37.5" x14ac:dyDescent="0.3">
      <c r="A45" s="52">
        <v>44792</v>
      </c>
      <c r="B45" s="53">
        <v>1000057331</v>
      </c>
      <c r="C45" s="53" t="s">
        <v>535</v>
      </c>
      <c r="D45" s="54" t="s">
        <v>28</v>
      </c>
      <c r="E45" s="67" t="s">
        <v>105</v>
      </c>
      <c r="F45" s="53">
        <v>234101</v>
      </c>
      <c r="G45" s="64" t="s">
        <v>553</v>
      </c>
      <c r="H45" s="66">
        <v>125000</v>
      </c>
    </row>
    <row r="46" spans="1:8" s="21" customFormat="1" ht="37.5" x14ac:dyDescent="0.3">
      <c r="A46" s="52">
        <v>44511</v>
      </c>
      <c r="B46" s="53">
        <v>1000055663</v>
      </c>
      <c r="C46" s="53" t="s">
        <v>538</v>
      </c>
      <c r="D46" s="54" t="s">
        <v>28</v>
      </c>
      <c r="E46" s="67" t="s">
        <v>536</v>
      </c>
      <c r="F46" s="53">
        <v>239301</v>
      </c>
      <c r="G46" s="64" t="s">
        <v>553</v>
      </c>
      <c r="H46" s="66">
        <v>10761.6</v>
      </c>
    </row>
    <row r="47" spans="1:8" s="21" customFormat="1" ht="37.5" x14ac:dyDescent="0.3">
      <c r="A47" s="52">
        <v>44714</v>
      </c>
      <c r="B47" s="53">
        <v>1000056791</v>
      </c>
      <c r="C47" s="53" t="s">
        <v>537</v>
      </c>
      <c r="D47" s="54" t="s">
        <v>28</v>
      </c>
      <c r="E47" s="67" t="s">
        <v>536</v>
      </c>
      <c r="F47" s="53">
        <v>234101</v>
      </c>
      <c r="G47" s="64" t="s">
        <v>553</v>
      </c>
      <c r="H47" s="66">
        <v>80812.3</v>
      </c>
    </row>
    <row r="48" spans="1:8" s="21" customFormat="1" ht="37.5" x14ac:dyDescent="0.3">
      <c r="A48" s="52">
        <v>44719</v>
      </c>
      <c r="B48" s="53">
        <v>1000056852</v>
      </c>
      <c r="C48" s="53" t="s">
        <v>539</v>
      </c>
      <c r="D48" s="54" t="s">
        <v>28</v>
      </c>
      <c r="E48" s="67" t="s">
        <v>536</v>
      </c>
      <c r="F48" s="53">
        <v>234101</v>
      </c>
      <c r="G48" s="64" t="s">
        <v>553</v>
      </c>
      <c r="H48" s="66">
        <v>12600</v>
      </c>
    </row>
    <row r="49" spans="1:9" s="21" customFormat="1" ht="37.5" x14ac:dyDescent="0.3">
      <c r="A49" s="52">
        <v>44721</v>
      </c>
      <c r="B49" s="53">
        <v>1000056868</v>
      </c>
      <c r="C49" s="53" t="s">
        <v>540</v>
      </c>
      <c r="D49" s="54" t="s">
        <v>28</v>
      </c>
      <c r="E49" s="67" t="s">
        <v>536</v>
      </c>
      <c r="F49" s="53">
        <v>239301</v>
      </c>
      <c r="G49" s="64" t="s">
        <v>553</v>
      </c>
      <c r="H49" s="66">
        <v>35856</v>
      </c>
    </row>
    <row r="50" spans="1:9" s="21" customFormat="1" ht="37.5" x14ac:dyDescent="0.3">
      <c r="A50" s="52">
        <v>44749</v>
      </c>
      <c r="B50" s="53">
        <v>1000057063</v>
      </c>
      <c r="C50" s="53" t="s">
        <v>542</v>
      </c>
      <c r="D50" s="54" t="s">
        <v>28</v>
      </c>
      <c r="E50" s="67" t="s">
        <v>536</v>
      </c>
      <c r="F50" s="53">
        <v>237203</v>
      </c>
      <c r="G50" s="64" t="s">
        <v>553</v>
      </c>
      <c r="H50" s="66">
        <v>21168.240000000002</v>
      </c>
    </row>
    <row r="51" spans="1:9" s="21" customFormat="1" ht="37.5" x14ac:dyDescent="0.3">
      <c r="A51" s="52">
        <v>44760</v>
      </c>
      <c r="B51" s="53">
        <v>1000057148</v>
      </c>
      <c r="C51" s="53" t="s">
        <v>541</v>
      </c>
      <c r="D51" s="54" t="s">
        <v>28</v>
      </c>
      <c r="E51" s="67" t="s">
        <v>536</v>
      </c>
      <c r="F51" s="53">
        <v>234101</v>
      </c>
      <c r="G51" s="64" t="s">
        <v>553</v>
      </c>
      <c r="H51" s="66">
        <v>7822</v>
      </c>
    </row>
    <row r="52" spans="1:9" s="21" customFormat="1" ht="37.5" x14ac:dyDescent="0.3">
      <c r="A52" s="52">
        <v>44686</v>
      </c>
      <c r="B52" s="53">
        <v>1000056621</v>
      </c>
      <c r="C52" s="53" t="s">
        <v>544</v>
      </c>
      <c r="D52" s="54" t="s">
        <v>28</v>
      </c>
      <c r="E52" s="67" t="s">
        <v>543</v>
      </c>
      <c r="F52" s="53">
        <v>237203</v>
      </c>
      <c r="G52" s="64" t="s">
        <v>553</v>
      </c>
      <c r="H52" s="66">
        <v>443643.13</v>
      </c>
    </row>
    <row r="53" spans="1:9" s="21" customFormat="1" ht="37.5" x14ac:dyDescent="0.3">
      <c r="A53" s="52">
        <v>44749</v>
      </c>
      <c r="B53" s="53">
        <v>1000057072</v>
      </c>
      <c r="C53" s="53" t="s">
        <v>545</v>
      </c>
      <c r="D53" s="54" t="s">
        <v>28</v>
      </c>
      <c r="E53" s="67" t="s">
        <v>543</v>
      </c>
      <c r="F53" s="53">
        <v>237203</v>
      </c>
      <c r="G53" s="64" t="s">
        <v>553</v>
      </c>
      <c r="H53" s="66">
        <v>801070.88</v>
      </c>
    </row>
    <row r="54" spans="1:9" s="21" customFormat="1" ht="37.5" x14ac:dyDescent="0.3">
      <c r="A54" s="52">
        <v>44536</v>
      </c>
      <c r="B54" s="53">
        <v>1000055497</v>
      </c>
      <c r="C54" s="53" t="s">
        <v>547</v>
      </c>
      <c r="D54" s="54" t="s">
        <v>28</v>
      </c>
      <c r="E54" s="67" t="s">
        <v>546</v>
      </c>
      <c r="F54" s="53">
        <v>234101</v>
      </c>
      <c r="G54" s="64" t="s">
        <v>553</v>
      </c>
      <c r="H54" s="66">
        <v>94000</v>
      </c>
    </row>
    <row r="55" spans="1:9" s="21" customFormat="1" ht="37.5" x14ac:dyDescent="0.3">
      <c r="A55" s="52">
        <v>44821</v>
      </c>
      <c r="B55" s="53">
        <v>1000054831</v>
      </c>
      <c r="C55" s="53" t="s">
        <v>548</v>
      </c>
      <c r="D55" s="54" t="s">
        <v>28</v>
      </c>
      <c r="E55" s="67" t="s">
        <v>546</v>
      </c>
      <c r="F55" s="53">
        <v>234101</v>
      </c>
      <c r="G55" s="64" t="s">
        <v>553</v>
      </c>
      <c r="H55" s="66">
        <v>94000</v>
      </c>
    </row>
    <row r="56" spans="1:9" ht="18.75" x14ac:dyDescent="0.3">
      <c r="A56" s="61"/>
      <c r="B56" s="61"/>
      <c r="C56" s="61"/>
      <c r="D56" s="62"/>
      <c r="E56" s="61"/>
      <c r="F56" s="80"/>
      <c r="G56" s="80"/>
      <c r="H56" s="47">
        <f>SUM(H8:H55)</f>
        <v>2712238.63</v>
      </c>
      <c r="I56" s="28"/>
    </row>
    <row r="57" spans="1:9" x14ac:dyDescent="0.25">
      <c r="A57" t="s">
        <v>555</v>
      </c>
      <c r="D57"/>
    </row>
    <row r="58" spans="1:9" x14ac:dyDescent="0.25">
      <c r="D58"/>
    </row>
    <row r="59" spans="1:9" x14ac:dyDescent="0.25">
      <c r="D59"/>
    </row>
    <row r="60" spans="1:9" x14ac:dyDescent="0.25">
      <c r="A60" t="s">
        <v>9</v>
      </c>
      <c r="C60" s="87"/>
      <c r="D60"/>
    </row>
    <row r="61" spans="1:9" x14ac:dyDescent="0.25">
      <c r="A61" s="88" t="s">
        <v>486</v>
      </c>
      <c r="B61" s="88"/>
      <c r="C61" s="89"/>
      <c r="D61"/>
    </row>
    <row r="62" spans="1:9" x14ac:dyDescent="0.25">
      <c r="D62"/>
    </row>
    <row r="63" spans="1:9" x14ac:dyDescent="0.25">
      <c r="D63"/>
    </row>
    <row r="64" spans="1:9" ht="18.75" x14ac:dyDescent="0.3">
      <c r="A64" s="48"/>
      <c r="B64" s="48"/>
    </row>
    <row r="65" spans="1:2" ht="18.75" x14ac:dyDescent="0.3">
      <c r="A65" s="48"/>
      <c r="B65" s="48"/>
    </row>
  </sheetData>
  <mergeCells count="5">
    <mergeCell ref="A3:H3"/>
    <mergeCell ref="A4:H4"/>
    <mergeCell ref="A5:H5"/>
    <mergeCell ref="A6:H6"/>
    <mergeCell ref="A61:B61"/>
  </mergeCells>
  <pageMargins left="0.7" right="0.7" top="0.75" bottom="0.75" header="0.3" footer="0.3"/>
  <pageSetup scale="65" orientation="landscape" horizontalDpi="0" verticalDpi="0" r:id="rId1"/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L24"/>
  <sheetViews>
    <sheetView zoomScaleSheetLayoutView="100" workbookViewId="0">
      <selection activeCell="E12" sqref="E12"/>
    </sheetView>
  </sheetViews>
  <sheetFormatPr baseColWidth="10" defaultRowHeight="15" x14ac:dyDescent="0.25"/>
  <cols>
    <col min="1" max="1" width="11.42578125" customWidth="1"/>
    <col min="2" max="2" width="87" customWidth="1"/>
    <col min="3" max="4" width="18.7109375" customWidth="1"/>
    <col min="5" max="5" width="21.7109375" customWidth="1"/>
    <col min="7" max="7" width="14.5703125" bestFit="1" customWidth="1"/>
  </cols>
  <sheetData>
    <row r="5" spans="2:12" ht="18.75" x14ac:dyDescent="0.3">
      <c r="B5" s="69" t="s">
        <v>29</v>
      </c>
      <c r="C5" s="69"/>
      <c r="D5" s="69"/>
      <c r="E5" s="69"/>
    </row>
    <row r="6" spans="2:12" ht="18.75" x14ac:dyDescent="0.3">
      <c r="B6" s="46" t="s">
        <v>522</v>
      </c>
      <c r="C6" s="48"/>
      <c r="D6" s="48"/>
      <c r="E6" s="48"/>
    </row>
    <row r="7" spans="2:12" ht="18.75" x14ac:dyDescent="0.3">
      <c r="B7" s="50" t="s">
        <v>30</v>
      </c>
      <c r="C7" s="50" t="s">
        <v>6</v>
      </c>
      <c r="D7" s="50" t="s">
        <v>96</v>
      </c>
      <c r="E7" s="50" t="s">
        <v>25</v>
      </c>
    </row>
    <row r="8" spans="2:12" s="21" customFormat="1" ht="18.75" x14ac:dyDescent="0.3">
      <c r="B8" s="67" t="s">
        <v>523</v>
      </c>
      <c r="C8" s="76"/>
      <c r="D8" s="76"/>
      <c r="E8" s="71">
        <v>7660279.0700000003</v>
      </c>
    </row>
    <row r="9" spans="2:12" ht="18.75" x14ac:dyDescent="0.3">
      <c r="B9" s="58" t="s">
        <v>524</v>
      </c>
      <c r="C9" s="58"/>
      <c r="D9" s="58"/>
      <c r="E9" s="72">
        <f>E8</f>
        <v>7660279.0700000003</v>
      </c>
    </row>
    <row r="10" spans="2:12" s="21" customFormat="1" ht="18.75" x14ac:dyDescent="0.3">
      <c r="B10" s="76" t="s">
        <v>486</v>
      </c>
      <c r="C10" s="53"/>
      <c r="D10" s="53"/>
      <c r="E10" s="74">
        <v>90000</v>
      </c>
    </row>
    <row r="11" spans="2:12" ht="18.75" x14ac:dyDescent="0.3">
      <c r="B11" s="58" t="s">
        <v>549</v>
      </c>
      <c r="C11" s="57"/>
      <c r="D11" s="57"/>
      <c r="E11" s="75">
        <f>E10</f>
        <v>90000</v>
      </c>
      <c r="F11" s="21"/>
      <c r="G11" s="21"/>
      <c r="H11" s="21"/>
      <c r="I11" s="21"/>
      <c r="J11" s="21"/>
      <c r="K11" s="21"/>
      <c r="L11" s="21"/>
    </row>
    <row r="12" spans="2:12" ht="18.75" x14ac:dyDescent="0.3">
      <c r="B12" s="63" t="s">
        <v>488</v>
      </c>
      <c r="C12" s="76"/>
      <c r="D12" s="76"/>
      <c r="E12" s="78">
        <v>149500</v>
      </c>
    </row>
    <row r="13" spans="2:12" ht="18.75" x14ac:dyDescent="0.3">
      <c r="B13" s="58" t="s">
        <v>487</v>
      </c>
      <c r="C13" s="58"/>
      <c r="D13" s="58"/>
      <c r="E13" s="72">
        <f>E12</f>
        <v>149500</v>
      </c>
    </row>
    <row r="14" spans="2:12" ht="18.75" x14ac:dyDescent="0.3">
      <c r="B14" s="63" t="s">
        <v>489</v>
      </c>
      <c r="C14" s="73"/>
      <c r="D14" s="73"/>
      <c r="E14" s="74">
        <v>902188.5</v>
      </c>
    </row>
    <row r="15" spans="2:12" ht="18.75" x14ac:dyDescent="0.3">
      <c r="B15" s="58" t="s">
        <v>490</v>
      </c>
      <c r="C15" s="57"/>
      <c r="D15" s="57"/>
      <c r="E15" s="75">
        <f>E14</f>
        <v>902188.5</v>
      </c>
      <c r="F15" s="21"/>
      <c r="G15" s="21"/>
      <c r="H15" s="21"/>
      <c r="I15" s="21"/>
      <c r="J15" s="21"/>
      <c r="K15" s="21"/>
      <c r="L15" s="21"/>
    </row>
    <row r="16" spans="2:12" s="21" customFormat="1" ht="18.75" x14ac:dyDescent="0.3">
      <c r="B16" s="76" t="s">
        <v>486</v>
      </c>
      <c r="C16" s="53"/>
      <c r="D16" s="53"/>
      <c r="E16" s="74">
        <v>90000</v>
      </c>
    </row>
    <row r="17" spans="2:12" ht="18.75" x14ac:dyDescent="0.3">
      <c r="B17" s="58" t="s">
        <v>491</v>
      </c>
      <c r="C17" s="57"/>
      <c r="D17" s="57"/>
      <c r="E17" s="75">
        <f>E16</f>
        <v>90000</v>
      </c>
      <c r="F17" s="21"/>
      <c r="G17" s="21"/>
      <c r="H17" s="21"/>
      <c r="I17" s="21"/>
      <c r="J17" s="21"/>
      <c r="K17" s="21"/>
      <c r="L17" s="21"/>
    </row>
    <row r="18" spans="2:12" ht="18.75" x14ac:dyDescent="0.3">
      <c r="B18" s="67" t="s">
        <v>485</v>
      </c>
      <c r="C18" s="53"/>
      <c r="D18" s="53"/>
      <c r="E18" s="77">
        <v>17025.169999999998</v>
      </c>
    </row>
    <row r="19" spans="2:12" ht="18.75" x14ac:dyDescent="0.3">
      <c r="B19" s="58"/>
      <c r="C19" s="57"/>
      <c r="D19" s="57"/>
      <c r="E19" s="59">
        <f>E18</f>
        <v>17025.169999999998</v>
      </c>
    </row>
    <row r="20" spans="2:12" ht="18.75" x14ac:dyDescent="0.3">
      <c r="B20" s="50" t="s">
        <v>24</v>
      </c>
      <c r="C20" s="61"/>
      <c r="D20" s="61"/>
      <c r="E20" s="47">
        <f>E9+E11+E13+E15+E17+E19</f>
        <v>8908992.7400000002</v>
      </c>
    </row>
    <row r="21" spans="2:12" ht="18.75" x14ac:dyDescent="0.3">
      <c r="B21" s="48"/>
      <c r="C21" s="48"/>
      <c r="D21" s="48"/>
      <c r="E21" s="47">
        <v>9867650.3000000007</v>
      </c>
    </row>
    <row r="22" spans="2:12" ht="18.75" x14ac:dyDescent="0.3">
      <c r="B22" s="48"/>
      <c r="C22" s="48"/>
      <c r="D22" s="48"/>
      <c r="E22" s="47">
        <f>SUM(E20+E21)</f>
        <v>18776643.039999999</v>
      </c>
    </row>
    <row r="23" spans="2:12" x14ac:dyDescent="0.25">
      <c r="E23" s="28"/>
    </row>
    <row r="24" spans="2:12" x14ac:dyDescent="0.25">
      <c r="E24" s="79"/>
    </row>
  </sheetData>
  <pageMargins left="0.7" right="0.7" top="0.75" bottom="0.75" header="0.3" footer="0.3"/>
  <pageSetup scale="5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opLeftCell="D1" workbookViewId="0">
      <selection activeCell="H46" sqref="H46"/>
    </sheetView>
  </sheetViews>
  <sheetFormatPr baseColWidth="10" defaultRowHeight="15" x14ac:dyDescent="0.25"/>
  <cols>
    <col min="1" max="1" width="22.28515625" customWidth="1"/>
    <col min="2" max="2" width="15.85546875" customWidth="1"/>
    <col min="3" max="3" width="23" customWidth="1"/>
    <col min="4" max="4" width="25.7109375" customWidth="1"/>
    <col min="5" max="5" width="45.7109375" customWidth="1"/>
    <col min="7" max="7" width="21.140625" customWidth="1"/>
    <col min="8" max="8" width="30.28515625" customWidth="1"/>
  </cols>
  <sheetData>
    <row r="1" spans="1:8" x14ac:dyDescent="0.25">
      <c r="D1" s="3"/>
    </row>
    <row r="2" spans="1:8" x14ac:dyDescent="0.25">
      <c r="D2" s="3"/>
    </row>
    <row r="3" spans="1:8" x14ac:dyDescent="0.25">
      <c r="A3" s="83" t="s">
        <v>3</v>
      </c>
      <c r="B3" s="83"/>
      <c r="C3" s="83"/>
      <c r="D3" s="83"/>
      <c r="E3" s="83"/>
      <c r="F3" s="83"/>
      <c r="G3" s="83"/>
      <c r="H3" s="83"/>
    </row>
    <row r="4" spans="1:8" ht="18.75" x14ac:dyDescent="0.3">
      <c r="A4" s="81" t="s">
        <v>4</v>
      </c>
      <c r="B4" s="81"/>
      <c r="C4" s="81"/>
      <c r="D4" s="81"/>
      <c r="E4" s="81"/>
      <c r="F4" s="81"/>
      <c r="G4" s="81"/>
      <c r="H4" s="81"/>
    </row>
    <row r="5" spans="1:8" ht="18.75" x14ac:dyDescent="0.3">
      <c r="A5" s="81" t="s">
        <v>37</v>
      </c>
      <c r="B5" s="81"/>
      <c r="C5" s="81"/>
      <c r="D5" s="81"/>
      <c r="E5" s="81"/>
      <c r="F5" s="81"/>
      <c r="G5" s="81"/>
      <c r="H5" s="81"/>
    </row>
    <row r="6" spans="1:8" ht="18.75" x14ac:dyDescent="0.3">
      <c r="A6" s="84" t="s">
        <v>27</v>
      </c>
      <c r="B6" s="84"/>
      <c r="C6" s="84"/>
      <c r="D6" s="84"/>
      <c r="E6" s="84"/>
      <c r="F6" s="84"/>
      <c r="G6" s="84"/>
      <c r="H6" s="84"/>
    </row>
    <row r="7" spans="1:8" ht="45" x14ac:dyDescent="0.25">
      <c r="A7" s="4" t="s">
        <v>0</v>
      </c>
      <c r="B7" s="7" t="s">
        <v>11</v>
      </c>
      <c r="C7" s="5" t="s">
        <v>12</v>
      </c>
      <c r="D7" s="5" t="s">
        <v>13</v>
      </c>
      <c r="E7" s="4" t="s">
        <v>14</v>
      </c>
      <c r="F7" s="4" t="s">
        <v>15</v>
      </c>
      <c r="G7" s="5" t="s">
        <v>16</v>
      </c>
      <c r="H7" s="4" t="s">
        <v>1</v>
      </c>
    </row>
    <row r="8" spans="1:8" x14ac:dyDescent="0.25">
      <c r="A8" s="22">
        <v>44348</v>
      </c>
      <c r="B8" s="19">
        <v>2260</v>
      </c>
      <c r="C8" s="19" t="s">
        <v>39</v>
      </c>
      <c r="D8" s="20" t="s">
        <v>41</v>
      </c>
      <c r="E8" s="33" t="s">
        <v>38</v>
      </c>
      <c r="F8" s="19"/>
      <c r="G8" s="19">
        <v>224201</v>
      </c>
      <c r="H8" s="29">
        <v>65000</v>
      </c>
    </row>
    <row r="9" spans="1:8" x14ac:dyDescent="0.25">
      <c r="A9" s="15"/>
      <c r="B9" s="15"/>
      <c r="C9" s="15"/>
      <c r="D9" s="16"/>
      <c r="E9" s="25" t="s">
        <v>40</v>
      </c>
      <c r="F9" s="15"/>
      <c r="G9" s="15"/>
      <c r="H9" s="17">
        <f>SUM(H8)</f>
        <v>65000</v>
      </c>
    </row>
    <row r="10" spans="1:8" x14ac:dyDescent="0.25">
      <c r="A10" s="13">
        <v>44351</v>
      </c>
      <c r="B10" s="1"/>
      <c r="C10" s="1"/>
      <c r="D10" s="2" t="s">
        <v>28</v>
      </c>
      <c r="E10" s="26" t="s">
        <v>31</v>
      </c>
      <c r="F10" s="1"/>
      <c r="G10" s="1"/>
      <c r="H10" s="14">
        <v>50000</v>
      </c>
    </row>
    <row r="11" spans="1:8" x14ac:dyDescent="0.25">
      <c r="A11" s="15"/>
      <c r="B11" s="15"/>
      <c r="C11" s="15"/>
      <c r="D11" s="16"/>
      <c r="E11" s="25" t="s">
        <v>42</v>
      </c>
      <c r="F11" s="15"/>
      <c r="G11" s="15"/>
      <c r="H11" s="17">
        <f>SUM(H10)</f>
        <v>50000</v>
      </c>
    </row>
    <row r="12" spans="1:8" s="21" customFormat="1" x14ac:dyDescent="0.25">
      <c r="A12" s="22">
        <v>44354</v>
      </c>
      <c r="B12" s="19">
        <v>2264</v>
      </c>
      <c r="C12" s="19" t="s">
        <v>39</v>
      </c>
      <c r="D12" s="20" t="s">
        <v>43</v>
      </c>
      <c r="E12" s="30" t="s">
        <v>38</v>
      </c>
      <c r="F12" s="19"/>
      <c r="G12" s="19">
        <v>224201</v>
      </c>
      <c r="H12" s="23">
        <v>60000</v>
      </c>
    </row>
    <row r="13" spans="1:8" x14ac:dyDescent="0.25">
      <c r="A13" s="15"/>
      <c r="B13" s="15"/>
      <c r="C13" s="15"/>
      <c r="D13" s="16"/>
      <c r="E13" s="25" t="s">
        <v>52</v>
      </c>
      <c r="F13" s="15"/>
      <c r="G13" s="15"/>
      <c r="H13" s="17">
        <f>SUM(H12)</f>
        <v>60000</v>
      </c>
    </row>
    <row r="14" spans="1:8" x14ac:dyDescent="0.25">
      <c r="A14" s="13">
        <v>44137</v>
      </c>
      <c r="B14" s="1" t="s">
        <v>45</v>
      </c>
      <c r="C14" s="1" t="s">
        <v>46</v>
      </c>
      <c r="D14" s="2" t="s">
        <v>28</v>
      </c>
      <c r="E14" s="26" t="s">
        <v>44</v>
      </c>
      <c r="F14" s="1"/>
      <c r="G14" s="1">
        <v>211503</v>
      </c>
      <c r="H14" s="14">
        <v>100000</v>
      </c>
    </row>
    <row r="15" spans="1:8" x14ac:dyDescent="0.25">
      <c r="A15" s="15"/>
      <c r="B15" s="15"/>
      <c r="C15" s="15"/>
      <c r="D15" s="16"/>
      <c r="E15" s="25" t="s">
        <v>51</v>
      </c>
      <c r="F15" s="15"/>
      <c r="G15" s="15"/>
      <c r="H15" s="17">
        <f>SUM(H14)</f>
        <v>100000</v>
      </c>
    </row>
    <row r="16" spans="1:8" x14ac:dyDescent="0.25">
      <c r="A16" s="13">
        <v>44355</v>
      </c>
      <c r="B16" s="1">
        <v>2266</v>
      </c>
      <c r="C16" s="1" t="s">
        <v>48</v>
      </c>
      <c r="D16" s="2" t="s">
        <v>28</v>
      </c>
      <c r="E16" s="24" t="s">
        <v>47</v>
      </c>
      <c r="F16" s="1"/>
      <c r="G16" s="1">
        <v>222101</v>
      </c>
      <c r="H16" s="14">
        <v>1062.5</v>
      </c>
    </row>
    <row r="17" spans="1:8" x14ac:dyDescent="0.25">
      <c r="A17" s="15"/>
      <c r="B17" s="15"/>
      <c r="C17" s="15"/>
      <c r="D17" s="16"/>
      <c r="E17" s="25" t="s">
        <v>53</v>
      </c>
      <c r="F17" s="15"/>
      <c r="G17" s="15"/>
      <c r="H17" s="17">
        <f>SUM(H16)</f>
        <v>1062.5</v>
      </c>
    </row>
    <row r="18" spans="1:8" x14ac:dyDescent="0.25">
      <c r="A18" s="13">
        <v>44351</v>
      </c>
      <c r="B18" s="1">
        <v>2272</v>
      </c>
      <c r="C18" s="1" t="s">
        <v>50</v>
      </c>
      <c r="D18" s="2" t="s">
        <v>28</v>
      </c>
      <c r="E18" s="26" t="s">
        <v>36</v>
      </c>
      <c r="F18" s="1"/>
      <c r="G18" s="1">
        <v>224201</v>
      </c>
      <c r="H18" s="14">
        <v>57000</v>
      </c>
    </row>
    <row r="19" spans="1:8" x14ac:dyDescent="0.25">
      <c r="A19" s="15"/>
      <c r="B19" s="15"/>
      <c r="C19" s="15"/>
      <c r="D19" s="16"/>
      <c r="E19" s="25" t="s">
        <v>54</v>
      </c>
      <c r="F19" s="15"/>
      <c r="G19" s="15"/>
      <c r="H19" s="17">
        <f>SUM(H18)</f>
        <v>57000</v>
      </c>
    </row>
    <row r="20" spans="1:8" x14ac:dyDescent="0.25">
      <c r="A20" s="13">
        <v>44362</v>
      </c>
      <c r="B20" s="1">
        <v>1000054059</v>
      </c>
      <c r="C20" s="1" t="s">
        <v>56</v>
      </c>
      <c r="D20" s="2" t="s">
        <v>28</v>
      </c>
      <c r="E20" s="26" t="s">
        <v>55</v>
      </c>
      <c r="F20" s="1"/>
      <c r="G20" s="1">
        <v>239301</v>
      </c>
      <c r="H20" s="14">
        <v>19801</v>
      </c>
    </row>
    <row r="21" spans="1:8" x14ac:dyDescent="0.25">
      <c r="A21" s="15"/>
      <c r="B21" s="15"/>
      <c r="C21" s="15"/>
      <c r="D21" s="16"/>
      <c r="E21" s="25" t="s">
        <v>57</v>
      </c>
      <c r="F21" s="15"/>
      <c r="G21" s="15"/>
      <c r="H21" s="17">
        <f>SUM(H20)</f>
        <v>19801</v>
      </c>
    </row>
    <row r="22" spans="1:8" s="21" customFormat="1" x14ac:dyDescent="0.25">
      <c r="A22" s="22">
        <v>44362</v>
      </c>
      <c r="B22" s="19">
        <v>2279</v>
      </c>
      <c r="C22" s="19" t="s">
        <v>63</v>
      </c>
      <c r="D22" s="20" t="s">
        <v>28</v>
      </c>
      <c r="E22" s="24" t="s">
        <v>61</v>
      </c>
      <c r="F22" s="19"/>
      <c r="G22" s="19">
        <v>227204</v>
      </c>
      <c r="H22" s="23">
        <v>10620</v>
      </c>
    </row>
    <row r="23" spans="1:8" x14ac:dyDescent="0.25">
      <c r="A23" s="15"/>
      <c r="B23" s="15"/>
      <c r="C23" s="15"/>
      <c r="D23" s="16"/>
      <c r="E23" s="25" t="s">
        <v>62</v>
      </c>
      <c r="F23" s="15"/>
      <c r="G23" s="15"/>
      <c r="H23" s="17">
        <f>SUM(H22:H22)</f>
        <v>10620</v>
      </c>
    </row>
    <row r="24" spans="1:8" s="21" customFormat="1" x14ac:dyDescent="0.25">
      <c r="A24" s="22">
        <v>44356</v>
      </c>
      <c r="B24" s="19">
        <v>2278</v>
      </c>
      <c r="C24" s="19" t="s">
        <v>33</v>
      </c>
      <c r="D24" s="20" t="s">
        <v>28</v>
      </c>
      <c r="E24" s="24" t="s">
        <v>35</v>
      </c>
      <c r="F24" s="19"/>
      <c r="G24" s="19">
        <v>227206</v>
      </c>
      <c r="H24" s="23">
        <v>49442</v>
      </c>
    </row>
    <row r="25" spans="1:8" x14ac:dyDescent="0.25">
      <c r="A25" s="15"/>
      <c r="B25" s="15"/>
      <c r="C25" s="15"/>
      <c r="D25" s="16"/>
      <c r="E25" s="25" t="s">
        <v>64</v>
      </c>
      <c r="F25" s="15"/>
      <c r="G25" s="15"/>
      <c r="H25" s="17">
        <f>SUM(H24:H24)</f>
        <v>49442</v>
      </c>
    </row>
    <row r="26" spans="1:8" s="21" customFormat="1" x14ac:dyDescent="0.25">
      <c r="A26" s="22">
        <v>44363</v>
      </c>
      <c r="B26" s="19">
        <v>2281</v>
      </c>
      <c r="C26" s="19" t="s">
        <v>66</v>
      </c>
      <c r="D26" s="20" t="s">
        <v>28</v>
      </c>
      <c r="E26" s="24" t="s">
        <v>65</v>
      </c>
      <c r="F26" s="19"/>
      <c r="G26" s="19">
        <v>227204</v>
      </c>
      <c r="H26" s="23">
        <v>4720</v>
      </c>
    </row>
    <row r="27" spans="1:8" x14ac:dyDescent="0.25">
      <c r="A27" s="15"/>
      <c r="B27" s="15"/>
      <c r="C27" s="15"/>
      <c r="D27" s="16"/>
      <c r="E27" s="25" t="s">
        <v>67</v>
      </c>
      <c r="F27" s="15"/>
      <c r="G27" s="15"/>
      <c r="H27" s="17">
        <f>SUM(H26)</f>
        <v>4720</v>
      </c>
    </row>
    <row r="28" spans="1:8" s="21" customFormat="1" x14ac:dyDescent="0.25">
      <c r="A28" s="22">
        <v>44364</v>
      </c>
      <c r="B28" s="19"/>
      <c r="C28" s="19" t="s">
        <v>70</v>
      </c>
      <c r="D28" s="20" t="s">
        <v>28</v>
      </c>
      <c r="E28" s="24" t="s">
        <v>68</v>
      </c>
      <c r="F28" s="19"/>
      <c r="G28" s="19">
        <v>221201</v>
      </c>
      <c r="H28" s="23">
        <v>58838.48</v>
      </c>
    </row>
    <row r="29" spans="1:8" x14ac:dyDescent="0.25">
      <c r="A29" s="15"/>
      <c r="B29" s="15"/>
      <c r="C29" s="15"/>
      <c r="D29" s="16"/>
      <c r="E29" s="25" t="s">
        <v>69</v>
      </c>
      <c r="F29" s="15"/>
      <c r="G29" s="15"/>
      <c r="H29" s="17">
        <f>SUM(H28)</f>
        <v>58838.48</v>
      </c>
    </row>
    <row r="30" spans="1:8" s="21" customFormat="1" x14ac:dyDescent="0.25">
      <c r="A30" s="22">
        <v>44348</v>
      </c>
      <c r="B30" s="19">
        <v>1000053934</v>
      </c>
      <c r="C30" s="19" t="s">
        <v>71</v>
      </c>
      <c r="D30" s="20" t="s">
        <v>28</v>
      </c>
      <c r="E30" s="24" t="s">
        <v>32</v>
      </c>
      <c r="F30" s="19"/>
      <c r="G30" s="19">
        <v>239301</v>
      </c>
      <c r="H30" s="23">
        <v>131000.06</v>
      </c>
    </row>
    <row r="31" spans="1:8" x14ac:dyDescent="0.25">
      <c r="A31" s="15"/>
      <c r="B31" s="15"/>
      <c r="C31" s="15"/>
      <c r="D31" s="16"/>
      <c r="E31" s="25" t="s">
        <v>72</v>
      </c>
      <c r="F31" s="15"/>
      <c r="G31" s="15"/>
      <c r="H31" s="17">
        <f>SUM(H30)</f>
        <v>131000.06</v>
      </c>
    </row>
    <row r="32" spans="1:8" s="21" customFormat="1" x14ac:dyDescent="0.25">
      <c r="A32" s="22">
        <v>44348</v>
      </c>
      <c r="B32" s="19">
        <v>1000053935</v>
      </c>
      <c r="C32" s="19" t="s">
        <v>73</v>
      </c>
      <c r="D32" s="20" t="s">
        <v>28</v>
      </c>
      <c r="E32" s="24" t="s">
        <v>32</v>
      </c>
      <c r="F32" s="19"/>
      <c r="G32" s="19">
        <v>234101</v>
      </c>
      <c r="H32" s="23">
        <v>3135</v>
      </c>
    </row>
    <row r="33" spans="1:8" s="21" customFormat="1" x14ac:dyDescent="0.25">
      <c r="A33" s="22">
        <v>44335</v>
      </c>
      <c r="B33" s="19">
        <v>1000053841</v>
      </c>
      <c r="C33" s="19" t="s">
        <v>74</v>
      </c>
      <c r="D33" s="20" t="s">
        <v>28</v>
      </c>
      <c r="E33" s="24" t="s">
        <v>32</v>
      </c>
      <c r="F33" s="19"/>
      <c r="G33" s="19">
        <v>239301</v>
      </c>
      <c r="H33" s="23">
        <v>130880.3</v>
      </c>
    </row>
    <row r="34" spans="1:8" x14ac:dyDescent="0.25">
      <c r="A34" s="15"/>
      <c r="B34" s="15"/>
      <c r="C34" s="15"/>
      <c r="D34" s="16"/>
      <c r="E34" s="25" t="s">
        <v>75</v>
      </c>
      <c r="F34" s="15"/>
      <c r="G34" s="15"/>
      <c r="H34" s="17">
        <f>SUM(H32:H33)</f>
        <v>134015.29999999999</v>
      </c>
    </row>
    <row r="35" spans="1:8" s="21" customFormat="1" x14ac:dyDescent="0.25">
      <c r="A35" s="22">
        <v>44361</v>
      </c>
      <c r="B35" s="19">
        <v>2274</v>
      </c>
      <c r="C35" s="19" t="s">
        <v>77</v>
      </c>
      <c r="D35" s="20" t="s">
        <v>28</v>
      </c>
      <c r="E35" s="24" t="s">
        <v>76</v>
      </c>
      <c r="F35" s="19"/>
      <c r="G35" s="19">
        <v>227204</v>
      </c>
      <c r="H35" s="23">
        <v>14160</v>
      </c>
    </row>
    <row r="36" spans="1:8" x14ac:dyDescent="0.25">
      <c r="A36" s="15"/>
      <c r="B36" s="15"/>
      <c r="C36" s="15"/>
      <c r="D36" s="16"/>
      <c r="E36" s="25" t="s">
        <v>69</v>
      </c>
      <c r="F36" s="15"/>
      <c r="G36" s="15"/>
      <c r="H36" s="17">
        <f>SUM(H35)</f>
        <v>14160</v>
      </c>
    </row>
    <row r="37" spans="1:8" s="21" customFormat="1" x14ac:dyDescent="0.25">
      <c r="A37" s="22">
        <v>44358</v>
      </c>
      <c r="B37" s="19">
        <v>2284</v>
      </c>
      <c r="C37" s="19" t="s">
        <v>80</v>
      </c>
      <c r="D37" s="20" t="s">
        <v>28</v>
      </c>
      <c r="E37" s="24" t="s">
        <v>78</v>
      </c>
      <c r="F37" s="19"/>
      <c r="G37" s="19">
        <v>228503</v>
      </c>
      <c r="H37" s="23">
        <v>110809.3</v>
      </c>
    </row>
    <row r="38" spans="1:8" x14ac:dyDescent="0.25">
      <c r="A38" s="15"/>
      <c r="B38" s="15"/>
      <c r="C38" s="15"/>
      <c r="D38" s="16"/>
      <c r="E38" s="25" t="s">
        <v>79</v>
      </c>
      <c r="F38" s="15"/>
      <c r="G38" s="15"/>
      <c r="H38" s="17">
        <f>SUM(H37)</f>
        <v>110809.3</v>
      </c>
    </row>
    <row r="39" spans="1:8" s="21" customFormat="1" x14ac:dyDescent="0.25">
      <c r="A39" s="22">
        <v>44368</v>
      </c>
      <c r="B39" s="19">
        <v>2285</v>
      </c>
      <c r="C39" s="19" t="s">
        <v>34</v>
      </c>
      <c r="D39" s="20" t="s">
        <v>28</v>
      </c>
      <c r="E39" s="24" t="s">
        <v>81</v>
      </c>
      <c r="F39" s="19"/>
      <c r="G39" s="19">
        <v>228704</v>
      </c>
      <c r="H39" s="23">
        <v>36000</v>
      </c>
    </row>
    <row r="40" spans="1:8" x14ac:dyDescent="0.25">
      <c r="A40" s="15"/>
      <c r="B40" s="15"/>
      <c r="C40" s="15"/>
      <c r="D40" s="16"/>
      <c r="E40" s="25" t="s">
        <v>82</v>
      </c>
      <c r="F40" s="15"/>
      <c r="G40" s="15"/>
      <c r="H40" s="17">
        <f>SUM(H39)</f>
        <v>36000</v>
      </c>
    </row>
    <row r="41" spans="1:8" s="21" customFormat="1" x14ac:dyDescent="0.25">
      <c r="A41" s="22">
        <v>44368</v>
      </c>
      <c r="B41" s="19">
        <v>2288</v>
      </c>
      <c r="C41" s="19" t="s">
        <v>49</v>
      </c>
      <c r="D41" s="20" t="s">
        <v>28</v>
      </c>
      <c r="E41" s="24" t="s">
        <v>81</v>
      </c>
      <c r="F41" s="19"/>
      <c r="G41" s="19">
        <v>228704</v>
      </c>
      <c r="H41" s="23">
        <v>9000</v>
      </c>
    </row>
    <row r="42" spans="1:8" x14ac:dyDescent="0.25">
      <c r="A42" s="15"/>
      <c r="B42" s="15"/>
      <c r="C42" s="15"/>
      <c r="D42" s="16"/>
      <c r="E42" s="25" t="s">
        <v>92</v>
      </c>
      <c r="F42" s="15"/>
      <c r="G42" s="15"/>
      <c r="H42" s="17">
        <f>SUM(H41)</f>
        <v>9000</v>
      </c>
    </row>
    <row r="43" spans="1:8" s="21" customFormat="1" x14ac:dyDescent="0.25">
      <c r="A43" s="22">
        <v>44376</v>
      </c>
      <c r="B43" s="19">
        <v>2295</v>
      </c>
      <c r="C43" s="19" t="s">
        <v>94</v>
      </c>
      <c r="D43" s="20" t="s">
        <v>28</v>
      </c>
      <c r="E43" s="26" t="s">
        <v>93</v>
      </c>
      <c r="F43" s="19"/>
      <c r="G43" s="19">
        <v>261101</v>
      </c>
      <c r="H43" s="23">
        <v>9676</v>
      </c>
    </row>
    <row r="44" spans="1:8" x14ac:dyDescent="0.25">
      <c r="A44" s="15"/>
      <c r="B44" s="15"/>
      <c r="C44" s="15"/>
      <c r="D44" s="16"/>
      <c r="E44" s="25" t="s">
        <v>95</v>
      </c>
      <c r="F44" s="15"/>
      <c r="G44" s="15"/>
      <c r="H44" s="17">
        <f>SUM(H43)</f>
        <v>9676</v>
      </c>
    </row>
    <row r="45" spans="1:8" ht="15.75" x14ac:dyDescent="0.25">
      <c r="A45" s="1"/>
      <c r="B45" s="1"/>
      <c r="C45" s="1"/>
      <c r="D45" s="2"/>
      <c r="E45" s="1"/>
      <c r="F45" s="85" t="s">
        <v>2</v>
      </c>
      <c r="G45" s="86"/>
      <c r="H45" s="27">
        <f>H44+H42+H40+H38+H36+H34+H31+H29+H27+H25+H23+H21+H19+H17+H15+H13+H11+H9</f>
        <v>921144.6399999999</v>
      </c>
    </row>
    <row r="46" spans="1:8" x14ac:dyDescent="0.25">
      <c r="D46" s="3"/>
    </row>
    <row r="47" spans="1:8" ht="15.75" x14ac:dyDescent="0.25">
      <c r="A47" s="6" t="s">
        <v>17</v>
      </c>
      <c r="B47" s="6"/>
      <c r="C47" s="6"/>
      <c r="D47" s="3"/>
      <c r="F47" s="10" t="s">
        <v>22</v>
      </c>
    </row>
    <row r="48" spans="1:8" x14ac:dyDescent="0.25">
      <c r="D48" s="3"/>
    </row>
    <row r="49" spans="1:8" x14ac:dyDescent="0.25">
      <c r="A49" s="8" t="s">
        <v>5</v>
      </c>
      <c r="B49" s="8" t="s">
        <v>6</v>
      </c>
      <c r="C49" s="8" t="s">
        <v>25</v>
      </c>
      <c r="D49" s="3"/>
      <c r="F49" s="8" t="s">
        <v>23</v>
      </c>
      <c r="G49" s="8" t="s">
        <v>6</v>
      </c>
      <c r="H49" s="8" t="s">
        <v>25</v>
      </c>
    </row>
    <row r="50" spans="1:8" x14ac:dyDescent="0.25">
      <c r="A50" s="1"/>
      <c r="B50" s="1"/>
      <c r="C50" s="1"/>
      <c r="D50" s="3"/>
      <c r="F50" s="1" t="s">
        <v>18</v>
      </c>
      <c r="G50" s="1"/>
      <c r="H50" s="1"/>
    </row>
    <row r="51" spans="1:8" x14ac:dyDescent="0.25">
      <c r="A51" s="1"/>
      <c r="B51" s="1"/>
      <c r="C51" s="1"/>
      <c r="D51" s="3"/>
      <c r="F51" s="1" t="s">
        <v>19</v>
      </c>
      <c r="G51" s="1"/>
      <c r="H51" s="1"/>
    </row>
    <row r="52" spans="1:8" x14ac:dyDescent="0.25">
      <c r="A52" s="1"/>
      <c r="B52" s="1"/>
      <c r="C52" s="1"/>
      <c r="D52" s="3"/>
      <c r="F52" s="1" t="s">
        <v>20</v>
      </c>
      <c r="G52" s="1"/>
      <c r="H52" s="1"/>
    </row>
    <row r="53" spans="1:8" x14ac:dyDescent="0.25">
      <c r="A53" s="8" t="s">
        <v>24</v>
      </c>
      <c r="B53" s="11"/>
      <c r="C53" s="1"/>
      <c r="D53" s="3"/>
      <c r="F53" s="12" t="s">
        <v>26</v>
      </c>
      <c r="G53" s="1"/>
      <c r="H53" s="1"/>
    </row>
    <row r="54" spans="1:8" x14ac:dyDescent="0.25">
      <c r="A54" s="9"/>
      <c r="D54" s="3"/>
    </row>
    <row r="55" spans="1:8" x14ac:dyDescent="0.25">
      <c r="D55" s="3"/>
    </row>
    <row r="56" spans="1:8" x14ac:dyDescent="0.25">
      <c r="A56" t="s">
        <v>7</v>
      </c>
      <c r="D56" s="3"/>
    </row>
    <row r="57" spans="1:8" x14ac:dyDescent="0.25">
      <c r="D57" s="3"/>
    </row>
    <row r="58" spans="1:8" x14ac:dyDescent="0.25">
      <c r="A58" t="s">
        <v>9</v>
      </c>
      <c r="D58" s="3"/>
      <c r="F58" t="s">
        <v>21</v>
      </c>
    </row>
    <row r="59" spans="1:8" x14ac:dyDescent="0.25">
      <c r="A59" t="s">
        <v>8</v>
      </c>
      <c r="D59" s="3"/>
    </row>
    <row r="60" spans="1:8" x14ac:dyDescent="0.25">
      <c r="D60" s="3"/>
    </row>
  </sheetData>
  <mergeCells count="5">
    <mergeCell ref="A3:H3"/>
    <mergeCell ref="A4:H4"/>
    <mergeCell ref="A5:H5"/>
    <mergeCell ref="A6:H6"/>
    <mergeCell ref="F45:G4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7"/>
  <sheetViews>
    <sheetView workbookViewId="0">
      <selection activeCell="B24" sqref="B24"/>
    </sheetView>
  </sheetViews>
  <sheetFormatPr baseColWidth="10" defaultRowHeight="15" x14ac:dyDescent="0.25"/>
  <cols>
    <col min="2" max="2" width="56.42578125" customWidth="1"/>
    <col min="3" max="3" width="17.140625" customWidth="1"/>
    <col min="4" max="4" width="27" customWidth="1"/>
  </cols>
  <sheetData>
    <row r="3" spans="2:4" ht="15.75" x14ac:dyDescent="0.25">
      <c r="B3" s="6" t="s">
        <v>29</v>
      </c>
      <c r="C3" s="6"/>
      <c r="D3" s="6"/>
    </row>
    <row r="4" spans="2:4" x14ac:dyDescent="0.25">
      <c r="B4" s="34" t="s">
        <v>58</v>
      </c>
    </row>
    <row r="5" spans="2:4" x14ac:dyDescent="0.25">
      <c r="B5" s="8" t="s">
        <v>30</v>
      </c>
      <c r="C5" s="8" t="s">
        <v>6</v>
      </c>
      <c r="D5" s="8" t="s">
        <v>25</v>
      </c>
    </row>
    <row r="6" spans="2:4" x14ac:dyDescent="0.25">
      <c r="B6" s="26" t="s">
        <v>59</v>
      </c>
      <c r="C6" s="1"/>
      <c r="D6" s="14">
        <v>96000</v>
      </c>
    </row>
    <row r="7" spans="2:4" x14ac:dyDescent="0.25">
      <c r="B7" s="25" t="s">
        <v>60</v>
      </c>
      <c r="C7" s="15"/>
      <c r="D7" s="17">
        <f>D6</f>
        <v>96000</v>
      </c>
    </row>
    <row r="8" spans="2:4" x14ac:dyDescent="0.25">
      <c r="B8" s="26" t="s">
        <v>83</v>
      </c>
      <c r="C8" s="1"/>
      <c r="D8" s="14">
        <v>1084850.01</v>
      </c>
    </row>
    <row r="9" spans="2:4" x14ac:dyDescent="0.25">
      <c r="B9" s="25" t="s">
        <v>84</v>
      </c>
      <c r="C9" s="15"/>
      <c r="D9" s="17">
        <f>D8</f>
        <v>1084850.01</v>
      </c>
    </row>
    <row r="10" spans="2:4" x14ac:dyDescent="0.25">
      <c r="B10" s="26" t="s">
        <v>85</v>
      </c>
      <c r="C10" s="1"/>
      <c r="D10" s="14">
        <v>1223466.26</v>
      </c>
    </row>
    <row r="11" spans="2:4" x14ac:dyDescent="0.25">
      <c r="B11" s="25" t="s">
        <v>86</v>
      </c>
      <c r="C11" s="15"/>
      <c r="D11" s="17">
        <f>SUM(D10)</f>
        <v>1223466.26</v>
      </c>
    </row>
    <row r="12" spans="2:4" s="21" customFormat="1" x14ac:dyDescent="0.25">
      <c r="B12" s="24" t="s">
        <v>87</v>
      </c>
      <c r="C12" s="19"/>
      <c r="D12" s="23">
        <v>98000</v>
      </c>
    </row>
    <row r="13" spans="2:4" x14ac:dyDescent="0.25">
      <c r="B13" s="25" t="s">
        <v>88</v>
      </c>
      <c r="C13" s="15"/>
      <c r="D13" s="18">
        <f>SUM(D12)</f>
        <v>98000</v>
      </c>
    </row>
    <row r="14" spans="2:4" s="21" customFormat="1" x14ac:dyDescent="0.25">
      <c r="B14" s="30" t="s">
        <v>89</v>
      </c>
      <c r="C14" s="19"/>
      <c r="D14" s="29">
        <v>164000</v>
      </c>
    </row>
    <row r="15" spans="2:4" x14ac:dyDescent="0.25">
      <c r="B15" s="25" t="s">
        <v>90</v>
      </c>
      <c r="C15" s="15"/>
      <c r="D15" s="18">
        <f>SUM(D14)</f>
        <v>164000</v>
      </c>
    </row>
    <row r="16" spans="2:4" x14ac:dyDescent="0.25">
      <c r="B16" s="24" t="s">
        <v>91</v>
      </c>
      <c r="C16" s="19"/>
      <c r="D16" s="17">
        <v>19856.150000000001</v>
      </c>
    </row>
    <row r="17" spans="2:4" x14ac:dyDescent="0.25">
      <c r="B17" s="8" t="s">
        <v>24</v>
      </c>
      <c r="C17" s="11"/>
      <c r="D17" s="27">
        <f>D7+D9+D11+D13+D15+D16</f>
        <v>2686172.42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38"/>
  <sheetViews>
    <sheetView view="pageBreakPreview" topLeftCell="B1" zoomScaleNormal="100" zoomScaleSheetLayoutView="100" workbookViewId="0">
      <selection activeCell="B7" sqref="B7"/>
    </sheetView>
  </sheetViews>
  <sheetFormatPr baseColWidth="10" defaultRowHeight="15" x14ac:dyDescent="0.25"/>
  <cols>
    <col min="1" max="1" width="16.7109375" customWidth="1"/>
    <col min="2" max="2" width="34" customWidth="1"/>
    <col min="3" max="3" width="65.7109375" customWidth="1"/>
    <col min="4" max="4" width="19.42578125" style="3" customWidth="1"/>
    <col min="5" max="5" width="61.28515625" customWidth="1"/>
    <col min="6" max="6" width="23.140625" customWidth="1"/>
    <col min="7" max="7" width="19.5703125" customWidth="1"/>
    <col min="8" max="8" width="18.85546875" customWidth="1"/>
    <col min="9" max="9" width="14.5703125" bestFit="1" customWidth="1"/>
  </cols>
  <sheetData>
    <row r="3" spans="1:8" x14ac:dyDescent="0.25">
      <c r="A3" s="83" t="s">
        <v>3</v>
      </c>
      <c r="B3" s="83"/>
      <c r="C3" s="83"/>
      <c r="D3" s="83"/>
      <c r="E3" s="83"/>
      <c r="F3" s="83"/>
      <c r="G3" s="83"/>
      <c r="H3" s="83"/>
    </row>
    <row r="4" spans="1:8" ht="18.75" x14ac:dyDescent="0.3">
      <c r="A4" s="81" t="s">
        <v>4</v>
      </c>
      <c r="B4" s="81"/>
      <c r="C4" s="81"/>
      <c r="D4" s="81"/>
      <c r="E4" s="81"/>
      <c r="F4" s="81"/>
      <c r="G4" s="81"/>
      <c r="H4" s="81"/>
    </row>
    <row r="5" spans="1:8" ht="18.75" x14ac:dyDescent="0.3">
      <c r="A5" s="81" t="s">
        <v>109</v>
      </c>
      <c r="B5" s="81"/>
      <c r="C5" s="81"/>
      <c r="D5" s="81"/>
      <c r="E5" s="81"/>
      <c r="F5" s="81"/>
      <c r="G5" s="81"/>
      <c r="H5" s="81"/>
    </row>
    <row r="6" spans="1:8" ht="31.5" customHeight="1" x14ac:dyDescent="0.3">
      <c r="A6" s="84" t="s">
        <v>27</v>
      </c>
      <c r="B6" s="84"/>
      <c r="C6" s="84"/>
      <c r="D6" s="84"/>
      <c r="E6" s="84"/>
      <c r="F6" s="84"/>
      <c r="G6" s="84"/>
      <c r="H6" s="84"/>
    </row>
    <row r="7" spans="1:8" ht="31.5" x14ac:dyDescent="0.25">
      <c r="A7" s="4" t="s">
        <v>0</v>
      </c>
      <c r="B7" s="7" t="s">
        <v>11</v>
      </c>
      <c r="C7" s="5" t="s">
        <v>12</v>
      </c>
      <c r="D7" s="5" t="s">
        <v>13</v>
      </c>
      <c r="E7" s="4" t="s">
        <v>14</v>
      </c>
      <c r="F7" s="4" t="s">
        <v>15</v>
      </c>
      <c r="G7" s="5" t="s">
        <v>16</v>
      </c>
      <c r="H7" s="4" t="s">
        <v>1</v>
      </c>
    </row>
    <row r="8" spans="1:8" x14ac:dyDescent="0.25">
      <c r="A8" s="15"/>
      <c r="B8" s="15"/>
      <c r="C8" s="15"/>
      <c r="D8" s="16"/>
      <c r="E8" s="25" t="s">
        <v>110</v>
      </c>
      <c r="F8" s="15"/>
      <c r="G8" s="15"/>
      <c r="H8" s="18"/>
    </row>
    <row r="9" spans="1:8" s="21" customFormat="1" x14ac:dyDescent="0.25">
      <c r="A9" s="22">
        <v>44531</v>
      </c>
      <c r="B9" s="19"/>
      <c r="C9" s="19" t="s">
        <v>111</v>
      </c>
      <c r="D9" s="20" t="s">
        <v>28</v>
      </c>
      <c r="E9" s="35" t="s">
        <v>112</v>
      </c>
      <c r="F9" s="19"/>
      <c r="G9" s="24">
        <v>211208</v>
      </c>
      <c r="H9" s="29">
        <v>30000</v>
      </c>
    </row>
    <row r="10" spans="1:8" x14ac:dyDescent="0.25">
      <c r="A10" s="15"/>
      <c r="B10" s="15"/>
      <c r="C10" s="15"/>
      <c r="D10" s="16"/>
      <c r="E10" s="25" t="s">
        <v>113</v>
      </c>
      <c r="F10" s="15"/>
      <c r="G10" s="15"/>
      <c r="H10" s="17">
        <f>SUM(H9)</f>
        <v>30000</v>
      </c>
    </row>
    <row r="11" spans="1:8" x14ac:dyDescent="0.25">
      <c r="A11" s="13">
        <v>44531</v>
      </c>
      <c r="B11" s="1"/>
      <c r="C11" s="19" t="s">
        <v>111</v>
      </c>
      <c r="D11" s="2" t="s">
        <v>28</v>
      </c>
      <c r="E11" s="26" t="s">
        <v>115</v>
      </c>
      <c r="F11" s="1"/>
      <c r="G11" s="26">
        <v>211208</v>
      </c>
      <c r="H11" s="14">
        <v>30000</v>
      </c>
    </row>
    <row r="12" spans="1:8" x14ac:dyDescent="0.25">
      <c r="A12" s="15"/>
      <c r="B12" s="15"/>
      <c r="C12" s="15"/>
      <c r="D12" s="16"/>
      <c r="E12" s="25" t="s">
        <v>114</v>
      </c>
      <c r="F12" s="15"/>
      <c r="G12" s="15"/>
      <c r="H12" s="17">
        <f>SUM(H11)</f>
        <v>30000</v>
      </c>
    </row>
    <row r="13" spans="1:8" x14ac:dyDescent="0.25">
      <c r="A13" s="15"/>
      <c r="B13" s="15"/>
      <c r="C13" s="15"/>
      <c r="D13" s="16"/>
      <c r="E13" s="25" t="s">
        <v>116</v>
      </c>
      <c r="F13" s="15"/>
      <c r="G13" s="15"/>
      <c r="H13" s="17"/>
    </row>
    <row r="14" spans="1:8" s="21" customFormat="1" x14ac:dyDescent="0.25">
      <c r="A14" s="22">
        <v>44510</v>
      </c>
      <c r="B14" s="19">
        <v>1000055275</v>
      </c>
      <c r="C14" s="19" t="s">
        <v>119</v>
      </c>
      <c r="D14" s="20" t="s">
        <v>28</v>
      </c>
      <c r="E14" s="26" t="s">
        <v>118</v>
      </c>
      <c r="F14" s="19"/>
      <c r="G14" s="26">
        <v>239201</v>
      </c>
      <c r="H14" s="23">
        <v>43700</v>
      </c>
    </row>
    <row r="15" spans="1:8" x14ac:dyDescent="0.25">
      <c r="A15" s="15"/>
      <c r="B15" s="15"/>
      <c r="C15" s="15"/>
      <c r="D15" s="16"/>
      <c r="E15" s="25" t="s">
        <v>117</v>
      </c>
      <c r="F15" s="15"/>
      <c r="G15" s="15"/>
      <c r="H15" s="17">
        <f>SUM(H14)</f>
        <v>43700</v>
      </c>
    </row>
    <row r="16" spans="1:8" x14ac:dyDescent="0.25">
      <c r="A16" s="13">
        <v>44531</v>
      </c>
      <c r="B16" s="1"/>
      <c r="C16" s="19" t="s">
        <v>122</v>
      </c>
      <c r="D16" s="20" t="s">
        <v>28</v>
      </c>
      <c r="E16" s="26" t="s">
        <v>120</v>
      </c>
      <c r="F16" s="1"/>
      <c r="G16" s="26">
        <v>211208</v>
      </c>
      <c r="H16" s="14">
        <v>24000</v>
      </c>
    </row>
    <row r="17" spans="1:8" x14ac:dyDescent="0.25">
      <c r="A17" s="15"/>
      <c r="B17" s="15"/>
      <c r="C17" s="15"/>
      <c r="D17" s="16"/>
      <c r="E17" s="25" t="s">
        <v>121</v>
      </c>
      <c r="F17" s="15"/>
      <c r="G17" s="15"/>
      <c r="H17" s="17">
        <f>SUM(H16)</f>
        <v>24000</v>
      </c>
    </row>
    <row r="18" spans="1:8" s="21" customFormat="1" x14ac:dyDescent="0.25">
      <c r="A18" s="22">
        <v>44533</v>
      </c>
      <c r="B18" s="19"/>
      <c r="C18" s="19" t="s">
        <v>124</v>
      </c>
      <c r="D18" s="20" t="s">
        <v>28</v>
      </c>
      <c r="E18" s="26" t="s">
        <v>123</v>
      </c>
      <c r="F18" s="19"/>
      <c r="G18" s="26">
        <v>215101</v>
      </c>
      <c r="H18" s="23">
        <v>554213.71</v>
      </c>
    </row>
    <row r="19" spans="1:8" x14ac:dyDescent="0.25">
      <c r="A19" s="15"/>
      <c r="B19" s="15"/>
      <c r="C19" s="15"/>
      <c r="D19" s="16"/>
      <c r="E19" s="25" t="s">
        <v>125</v>
      </c>
      <c r="F19" s="15"/>
      <c r="G19" s="15"/>
      <c r="H19" s="17">
        <f>SUM(H18)</f>
        <v>554213.71</v>
      </c>
    </row>
    <row r="20" spans="1:8" s="21" customFormat="1" x14ac:dyDescent="0.25">
      <c r="A20" s="22">
        <v>44533</v>
      </c>
      <c r="B20" s="19"/>
      <c r="C20" s="19" t="s">
        <v>126</v>
      </c>
      <c r="D20" s="20" t="s">
        <v>28</v>
      </c>
      <c r="E20" s="24" t="s">
        <v>97</v>
      </c>
      <c r="F20" s="19"/>
      <c r="G20" s="24">
        <v>228801</v>
      </c>
      <c r="H20" s="23">
        <v>15050.57</v>
      </c>
    </row>
    <row r="21" spans="1:8" x14ac:dyDescent="0.25">
      <c r="A21" s="15"/>
      <c r="B21" s="15"/>
      <c r="C21" s="15"/>
      <c r="D21" s="16"/>
      <c r="E21" s="25" t="s">
        <v>127</v>
      </c>
      <c r="F21" s="15"/>
      <c r="G21" s="15"/>
      <c r="H21" s="17">
        <f>SUM(H20)</f>
        <v>15050.57</v>
      </c>
    </row>
    <row r="22" spans="1:8" x14ac:dyDescent="0.25">
      <c r="A22" s="15"/>
      <c r="B22" s="15"/>
      <c r="C22" s="15"/>
      <c r="D22" s="16"/>
      <c r="E22" s="25" t="s">
        <v>128</v>
      </c>
      <c r="F22" s="15"/>
      <c r="G22" s="15"/>
      <c r="H22" s="18"/>
    </row>
    <row r="23" spans="1:8" x14ac:dyDescent="0.25">
      <c r="A23" s="15"/>
      <c r="B23" s="15"/>
      <c r="C23" s="15"/>
      <c r="D23" s="16"/>
      <c r="E23" s="25" t="s">
        <v>129</v>
      </c>
      <c r="F23" s="15"/>
      <c r="G23" s="15"/>
      <c r="H23" s="17">
        <f>SUM(H22)</f>
        <v>0</v>
      </c>
    </row>
    <row r="24" spans="1:8" x14ac:dyDescent="0.25">
      <c r="A24" s="13">
        <v>44456</v>
      </c>
      <c r="B24" s="1">
        <v>2410</v>
      </c>
      <c r="C24" s="1" t="s">
        <v>131</v>
      </c>
      <c r="D24" s="2" t="s">
        <v>28</v>
      </c>
      <c r="E24" s="24" t="s">
        <v>104</v>
      </c>
      <c r="F24" s="1"/>
      <c r="G24" s="1">
        <v>239301</v>
      </c>
      <c r="H24" s="14">
        <v>26964</v>
      </c>
    </row>
    <row r="25" spans="1:8" x14ac:dyDescent="0.25">
      <c r="A25" s="13">
        <v>44483</v>
      </c>
      <c r="B25" s="1">
        <v>1000055071</v>
      </c>
      <c r="C25" s="1" t="s">
        <v>132</v>
      </c>
      <c r="D25" s="2" t="s">
        <v>28</v>
      </c>
      <c r="E25" s="24" t="s">
        <v>104</v>
      </c>
      <c r="F25" s="1"/>
      <c r="G25" s="1">
        <v>239301</v>
      </c>
      <c r="H25" s="14">
        <v>127525.27</v>
      </c>
    </row>
    <row r="26" spans="1:8" x14ac:dyDescent="0.25">
      <c r="A26" s="13">
        <v>44503</v>
      </c>
      <c r="B26" s="1">
        <v>1000055215</v>
      </c>
      <c r="C26" s="1" t="s">
        <v>130</v>
      </c>
      <c r="D26" s="2" t="s">
        <v>28</v>
      </c>
      <c r="E26" s="24" t="s">
        <v>104</v>
      </c>
      <c r="F26" s="1"/>
      <c r="G26" s="1">
        <v>239301</v>
      </c>
      <c r="H26" s="14">
        <v>129386.29</v>
      </c>
    </row>
    <row r="27" spans="1:8" x14ac:dyDescent="0.25">
      <c r="A27" s="13">
        <v>44509</v>
      </c>
      <c r="B27" s="1">
        <v>1000055253</v>
      </c>
      <c r="C27" s="1" t="s">
        <v>133</v>
      </c>
      <c r="D27" s="2" t="s">
        <v>28</v>
      </c>
      <c r="E27" s="24" t="s">
        <v>104</v>
      </c>
      <c r="F27" s="1"/>
      <c r="G27" s="1">
        <v>234101</v>
      </c>
      <c r="H27" s="14">
        <v>95400</v>
      </c>
    </row>
    <row r="28" spans="1:8" x14ac:dyDescent="0.25">
      <c r="A28" s="13">
        <v>44503</v>
      </c>
      <c r="B28" s="1">
        <v>1000055223</v>
      </c>
      <c r="C28" s="1" t="s">
        <v>134</v>
      </c>
      <c r="D28" s="2" t="s">
        <v>28</v>
      </c>
      <c r="E28" s="24" t="s">
        <v>104</v>
      </c>
      <c r="F28" s="1"/>
      <c r="G28" s="1">
        <v>234101</v>
      </c>
      <c r="H28" s="14">
        <v>95400</v>
      </c>
    </row>
    <row r="29" spans="1:8" x14ac:dyDescent="0.25">
      <c r="A29" s="15"/>
      <c r="B29" s="15"/>
      <c r="C29" s="15"/>
      <c r="D29" s="16"/>
      <c r="E29" s="25" t="s">
        <v>135</v>
      </c>
      <c r="F29" s="15"/>
      <c r="G29" s="15"/>
      <c r="H29" s="17">
        <f>SUM(H24:H28)</f>
        <v>474675.56</v>
      </c>
    </row>
    <row r="30" spans="1:8" s="21" customFormat="1" x14ac:dyDescent="0.25">
      <c r="A30" s="40">
        <v>44378</v>
      </c>
      <c r="B30" s="19">
        <v>1000054179</v>
      </c>
      <c r="C30" s="19" t="s">
        <v>138</v>
      </c>
      <c r="D30" s="20" t="s">
        <v>28</v>
      </c>
      <c r="E30" s="24" t="s">
        <v>136</v>
      </c>
      <c r="F30" s="19"/>
      <c r="G30" s="19">
        <v>235501</v>
      </c>
      <c r="H30" s="23">
        <v>112524.8</v>
      </c>
    </row>
    <row r="31" spans="1:8" s="21" customFormat="1" x14ac:dyDescent="0.25">
      <c r="A31" s="40">
        <v>44382</v>
      </c>
      <c r="B31" s="19">
        <v>1000054181</v>
      </c>
      <c r="C31" s="19" t="s">
        <v>137</v>
      </c>
      <c r="D31" s="20" t="s">
        <v>28</v>
      </c>
      <c r="E31" s="24" t="s">
        <v>136</v>
      </c>
      <c r="F31" s="19"/>
      <c r="G31" s="19">
        <v>235501</v>
      </c>
      <c r="H31" s="23">
        <v>112642.8</v>
      </c>
    </row>
    <row r="32" spans="1:8" x14ac:dyDescent="0.25">
      <c r="A32" s="15"/>
      <c r="B32" s="15"/>
      <c r="C32" s="15"/>
      <c r="D32" s="16"/>
      <c r="E32" s="25" t="s">
        <v>139</v>
      </c>
      <c r="F32" s="15"/>
      <c r="G32" s="15"/>
      <c r="H32" s="17">
        <f>SUM(H30:H31)</f>
        <v>225167.6</v>
      </c>
    </row>
    <row r="33" spans="1:8" s="21" customFormat="1" x14ac:dyDescent="0.25">
      <c r="A33" s="22">
        <v>44475</v>
      </c>
      <c r="B33" s="19">
        <v>2442</v>
      </c>
      <c r="C33" s="19" t="s">
        <v>141</v>
      </c>
      <c r="D33" s="20" t="s">
        <v>28</v>
      </c>
      <c r="E33" s="24" t="s">
        <v>140</v>
      </c>
      <c r="F33" s="19"/>
      <c r="G33" s="19">
        <v>221801</v>
      </c>
      <c r="H33" s="23">
        <v>30000</v>
      </c>
    </row>
    <row r="34" spans="1:8" s="21" customFormat="1" x14ac:dyDescent="0.25">
      <c r="A34" s="22">
        <v>44440</v>
      </c>
      <c r="B34" s="19">
        <v>2425</v>
      </c>
      <c r="C34" s="19" t="s">
        <v>480</v>
      </c>
      <c r="D34" s="20" t="s">
        <v>28</v>
      </c>
      <c r="E34" s="24" t="s">
        <v>140</v>
      </c>
      <c r="F34" s="19"/>
      <c r="G34" s="19">
        <v>221801</v>
      </c>
      <c r="H34" s="23">
        <v>30000</v>
      </c>
    </row>
    <row r="35" spans="1:8" x14ac:dyDescent="0.25">
      <c r="A35" s="15"/>
      <c r="B35" s="15"/>
      <c r="C35" s="15"/>
      <c r="D35" s="16"/>
      <c r="E35" s="25" t="s">
        <v>142</v>
      </c>
      <c r="F35" s="15"/>
      <c r="G35" s="15"/>
      <c r="H35" s="17">
        <f>SUM(H33:H34)</f>
        <v>60000</v>
      </c>
    </row>
    <row r="36" spans="1:8" s="21" customFormat="1" x14ac:dyDescent="0.25">
      <c r="A36" s="22">
        <v>44516</v>
      </c>
      <c r="B36" s="19">
        <v>2437</v>
      </c>
      <c r="C36" s="19" t="s">
        <v>145</v>
      </c>
      <c r="D36" s="20" t="s">
        <v>28</v>
      </c>
      <c r="E36" s="24" t="s">
        <v>143</v>
      </c>
      <c r="F36" s="19"/>
      <c r="G36" s="19">
        <v>221801</v>
      </c>
      <c r="H36" s="23">
        <v>10886</v>
      </c>
    </row>
    <row r="37" spans="1:8" x14ac:dyDescent="0.25">
      <c r="A37" s="15"/>
      <c r="B37" s="15"/>
      <c r="C37" s="15"/>
      <c r="D37" s="16"/>
      <c r="E37" s="25" t="s">
        <v>144</v>
      </c>
      <c r="F37" s="15"/>
      <c r="G37" s="15"/>
      <c r="H37" s="17">
        <f>SUM(H36)</f>
        <v>10886</v>
      </c>
    </row>
    <row r="38" spans="1:8" s="21" customFormat="1" x14ac:dyDescent="0.25">
      <c r="A38" s="22">
        <v>43657</v>
      </c>
      <c r="B38" s="19">
        <v>1000048690</v>
      </c>
      <c r="C38" s="19" t="s">
        <v>147</v>
      </c>
      <c r="D38" s="20" t="s">
        <v>28</v>
      </c>
      <c r="E38" s="24" t="s">
        <v>146</v>
      </c>
      <c r="F38" s="19"/>
      <c r="G38" s="19">
        <v>239301</v>
      </c>
      <c r="H38" s="23">
        <v>59472</v>
      </c>
    </row>
    <row r="39" spans="1:8" s="21" customFormat="1" x14ac:dyDescent="0.25">
      <c r="A39" s="22">
        <v>43663</v>
      </c>
      <c r="B39" s="19">
        <v>1000048761</v>
      </c>
      <c r="C39" s="19" t="s">
        <v>148</v>
      </c>
      <c r="D39" s="20" t="s">
        <v>28</v>
      </c>
      <c r="E39" s="24" t="s">
        <v>146</v>
      </c>
      <c r="F39" s="19"/>
      <c r="G39" s="19">
        <v>239301</v>
      </c>
      <c r="H39" s="23">
        <v>79296</v>
      </c>
    </row>
    <row r="40" spans="1:8" x14ac:dyDescent="0.25">
      <c r="A40" s="13">
        <v>43671</v>
      </c>
      <c r="B40" s="1">
        <v>1000048844</v>
      </c>
      <c r="C40" s="1" t="s">
        <v>149</v>
      </c>
      <c r="D40" s="2" t="s">
        <v>28</v>
      </c>
      <c r="E40" s="24" t="s">
        <v>146</v>
      </c>
      <c r="F40" s="1"/>
      <c r="G40" s="19">
        <v>239301</v>
      </c>
      <c r="H40" s="41">
        <v>51648</v>
      </c>
    </row>
    <row r="41" spans="1:8" x14ac:dyDescent="0.25">
      <c r="A41" s="15"/>
      <c r="B41" s="15"/>
      <c r="C41" s="15"/>
      <c r="D41" s="16"/>
      <c r="E41" s="25" t="s">
        <v>150</v>
      </c>
      <c r="F41" s="15"/>
      <c r="G41" s="15"/>
      <c r="H41" s="17">
        <f>SUM(H38:H40)</f>
        <v>190416</v>
      </c>
    </row>
    <row r="42" spans="1:8" s="21" customFormat="1" x14ac:dyDescent="0.25">
      <c r="A42" s="40">
        <v>44508</v>
      </c>
      <c r="B42" s="19">
        <v>2433</v>
      </c>
      <c r="C42" s="19" t="s">
        <v>153</v>
      </c>
      <c r="D42" s="20" t="s">
        <v>28</v>
      </c>
      <c r="E42" s="24" t="s">
        <v>152</v>
      </c>
      <c r="F42" s="19"/>
      <c r="G42" s="19">
        <v>227204</v>
      </c>
      <c r="H42" s="23">
        <v>4720</v>
      </c>
    </row>
    <row r="43" spans="1:8" x14ac:dyDescent="0.25">
      <c r="A43" s="15"/>
      <c r="B43" s="15"/>
      <c r="C43" s="15"/>
      <c r="D43" s="16"/>
      <c r="E43" s="25" t="s">
        <v>151</v>
      </c>
      <c r="F43" s="15"/>
      <c r="G43" s="15"/>
      <c r="H43" s="17">
        <f>SUM(H42)</f>
        <v>4720</v>
      </c>
    </row>
    <row r="44" spans="1:8" s="21" customFormat="1" x14ac:dyDescent="0.25">
      <c r="A44" s="22">
        <v>44532</v>
      </c>
      <c r="B44" s="19">
        <v>1000055459</v>
      </c>
      <c r="C44" s="19" t="s">
        <v>156</v>
      </c>
      <c r="D44" s="20" t="s">
        <v>28</v>
      </c>
      <c r="E44" s="24" t="s">
        <v>155</v>
      </c>
      <c r="F44" s="19"/>
      <c r="G44" s="19">
        <v>239201</v>
      </c>
      <c r="H44" s="23">
        <v>86001.94</v>
      </c>
    </row>
    <row r="45" spans="1:8" x14ac:dyDescent="0.25">
      <c r="A45" s="15"/>
      <c r="B45" s="15"/>
      <c r="C45" s="15"/>
      <c r="D45" s="16"/>
      <c r="E45" s="25" t="s">
        <v>154</v>
      </c>
      <c r="F45" s="15"/>
      <c r="G45" s="15"/>
      <c r="H45" s="17">
        <f>SUM(H44)</f>
        <v>86001.94</v>
      </c>
    </row>
    <row r="46" spans="1:8" s="21" customFormat="1" x14ac:dyDescent="0.25">
      <c r="A46" s="22">
        <v>44376</v>
      </c>
      <c r="B46" s="19">
        <v>1000054145</v>
      </c>
      <c r="C46" s="19" t="s">
        <v>158</v>
      </c>
      <c r="D46" s="20" t="s">
        <v>28</v>
      </c>
      <c r="E46" s="24" t="s">
        <v>103</v>
      </c>
      <c r="F46" s="19"/>
      <c r="G46" s="19">
        <v>239301</v>
      </c>
      <c r="H46" s="23">
        <v>110189.37</v>
      </c>
    </row>
    <row r="47" spans="1:8" s="21" customFormat="1" x14ac:dyDescent="0.25">
      <c r="A47" s="22">
        <v>44376</v>
      </c>
      <c r="B47" s="19">
        <v>1000054147</v>
      </c>
      <c r="C47" s="19" t="s">
        <v>157</v>
      </c>
      <c r="D47" s="20" t="s">
        <v>28</v>
      </c>
      <c r="E47" s="24" t="s">
        <v>103</v>
      </c>
      <c r="F47" s="19"/>
      <c r="G47" s="19">
        <v>239301</v>
      </c>
      <c r="H47" s="23">
        <v>128711.16</v>
      </c>
    </row>
    <row r="48" spans="1:8" s="21" customFormat="1" x14ac:dyDescent="0.25">
      <c r="A48" s="22">
        <v>44383</v>
      </c>
      <c r="B48" s="19">
        <v>1000054218</v>
      </c>
      <c r="C48" s="19" t="s">
        <v>159</v>
      </c>
      <c r="D48" s="20" t="s">
        <v>28</v>
      </c>
      <c r="E48" s="24" t="s">
        <v>103</v>
      </c>
      <c r="F48" s="19"/>
      <c r="G48" s="19">
        <v>234101</v>
      </c>
      <c r="H48" s="23">
        <v>59150</v>
      </c>
    </row>
    <row r="49" spans="1:8" x14ac:dyDescent="0.25">
      <c r="A49" s="15"/>
      <c r="B49" s="15"/>
      <c r="C49" s="15"/>
      <c r="D49" s="16"/>
      <c r="E49" s="25" t="s">
        <v>160</v>
      </c>
      <c r="F49" s="15"/>
      <c r="G49" s="15"/>
      <c r="H49" s="17">
        <f>SUM(H46:H48)</f>
        <v>298050.53000000003</v>
      </c>
    </row>
    <row r="50" spans="1:8" s="21" customFormat="1" x14ac:dyDescent="0.25">
      <c r="A50" s="22">
        <v>44460</v>
      </c>
      <c r="B50" s="19">
        <v>1000054870</v>
      </c>
      <c r="C50" s="19" t="s">
        <v>162</v>
      </c>
      <c r="D50" s="20" t="s">
        <v>28</v>
      </c>
      <c r="E50" s="24" t="s">
        <v>161</v>
      </c>
      <c r="F50" s="19"/>
      <c r="G50" s="19">
        <v>231101</v>
      </c>
      <c r="H50" s="23">
        <v>17159.88</v>
      </c>
    </row>
    <row r="51" spans="1:8" s="21" customFormat="1" x14ac:dyDescent="0.25">
      <c r="A51" s="22">
        <v>44481</v>
      </c>
      <c r="B51" s="19">
        <v>1000055073</v>
      </c>
      <c r="C51" s="19" t="s">
        <v>163</v>
      </c>
      <c r="D51" s="20" t="s">
        <v>28</v>
      </c>
      <c r="E51" s="24" t="s">
        <v>161</v>
      </c>
      <c r="F51" s="19"/>
      <c r="G51" s="19">
        <v>231101</v>
      </c>
      <c r="H51" s="23">
        <v>11399.78</v>
      </c>
    </row>
    <row r="52" spans="1:8" s="21" customFormat="1" x14ac:dyDescent="0.25">
      <c r="A52" s="22">
        <v>44495</v>
      </c>
      <c r="B52" s="19">
        <v>1000055173</v>
      </c>
      <c r="C52" s="19" t="s">
        <v>164</v>
      </c>
      <c r="D52" s="20" t="s">
        <v>28</v>
      </c>
      <c r="E52" s="24" t="s">
        <v>161</v>
      </c>
      <c r="F52" s="19"/>
      <c r="G52" s="19">
        <v>231101</v>
      </c>
      <c r="H52" s="23">
        <v>17159.88</v>
      </c>
    </row>
    <row r="53" spans="1:8" s="21" customFormat="1" x14ac:dyDescent="0.25">
      <c r="A53" s="22">
        <v>44511</v>
      </c>
      <c r="B53" s="19">
        <v>1000055304</v>
      </c>
      <c r="C53" s="19" t="s">
        <v>165</v>
      </c>
      <c r="D53" s="20" t="s">
        <v>28</v>
      </c>
      <c r="E53" s="24" t="s">
        <v>161</v>
      </c>
      <c r="F53" s="19"/>
      <c r="G53" s="19">
        <v>231101</v>
      </c>
      <c r="H53" s="23">
        <v>13679.88</v>
      </c>
    </row>
    <row r="54" spans="1:8" x14ac:dyDescent="0.25">
      <c r="A54" s="15"/>
      <c r="B54" s="15"/>
      <c r="C54" s="15"/>
      <c r="D54" s="16"/>
      <c r="E54" s="25" t="s">
        <v>166</v>
      </c>
      <c r="F54" s="15"/>
      <c r="G54" s="15"/>
      <c r="H54" s="31">
        <f>SUM(H50:H53)</f>
        <v>59399.420000000006</v>
      </c>
    </row>
    <row r="55" spans="1:8" s="21" customFormat="1" x14ac:dyDescent="0.25">
      <c r="A55" s="22">
        <v>44445</v>
      </c>
      <c r="B55" s="19">
        <v>1000054747</v>
      </c>
      <c r="C55" s="19" t="s">
        <v>169</v>
      </c>
      <c r="D55" s="20" t="s">
        <v>28</v>
      </c>
      <c r="E55" s="24" t="s">
        <v>168</v>
      </c>
      <c r="F55" s="19"/>
      <c r="G55" s="19">
        <v>237203</v>
      </c>
      <c r="H55" s="32">
        <v>67307.7</v>
      </c>
    </row>
    <row r="56" spans="1:8" s="21" customFormat="1" x14ac:dyDescent="0.25">
      <c r="A56" s="22">
        <v>44426</v>
      </c>
      <c r="B56" s="19">
        <v>1000054543</v>
      </c>
      <c r="C56" s="19" t="s">
        <v>170</v>
      </c>
      <c r="D56" s="20" t="s">
        <v>28</v>
      </c>
      <c r="E56" s="24" t="s">
        <v>168</v>
      </c>
      <c r="F56" s="19"/>
      <c r="G56" s="19">
        <v>237203</v>
      </c>
      <c r="H56" s="32">
        <v>81152.759999999995</v>
      </c>
    </row>
    <row r="57" spans="1:8" x14ac:dyDescent="0.25">
      <c r="A57" s="15"/>
      <c r="B57" s="15"/>
      <c r="C57" s="15"/>
      <c r="D57" s="16"/>
      <c r="E57" s="25" t="s">
        <v>167</v>
      </c>
      <c r="F57" s="15"/>
      <c r="G57" s="15"/>
      <c r="H57" s="31">
        <f>SUM(H55:H56)</f>
        <v>148460.46</v>
      </c>
    </row>
    <row r="58" spans="1:8" s="21" customFormat="1" x14ac:dyDescent="0.25">
      <c r="A58" s="22">
        <v>44417</v>
      </c>
      <c r="B58" s="19">
        <v>1000054472</v>
      </c>
      <c r="C58" s="19" t="s">
        <v>172</v>
      </c>
      <c r="D58" s="20" t="s">
        <v>28</v>
      </c>
      <c r="E58" s="24" t="s">
        <v>171</v>
      </c>
      <c r="F58" s="19"/>
      <c r="G58" s="19">
        <v>265601</v>
      </c>
      <c r="H58" s="23">
        <v>13230.01</v>
      </c>
    </row>
    <row r="59" spans="1:8" s="21" customFormat="1" x14ac:dyDescent="0.25">
      <c r="A59" s="22">
        <v>44418</v>
      </c>
      <c r="B59" s="19">
        <v>1000054473</v>
      </c>
      <c r="C59" s="19" t="s">
        <v>173</v>
      </c>
      <c r="D59" s="20" t="s">
        <v>28</v>
      </c>
      <c r="E59" s="24" t="s">
        <v>171</v>
      </c>
      <c r="F59" s="19"/>
      <c r="G59" s="19">
        <v>265601</v>
      </c>
      <c r="H59" s="23">
        <v>13330.46</v>
      </c>
    </row>
    <row r="60" spans="1:8" s="21" customFormat="1" x14ac:dyDescent="0.25">
      <c r="A60" s="22">
        <v>44414</v>
      </c>
      <c r="B60" s="19">
        <v>1000054481</v>
      </c>
      <c r="C60" s="19" t="s">
        <v>175</v>
      </c>
      <c r="D60" s="20" t="s">
        <v>28</v>
      </c>
      <c r="E60" s="24" t="s">
        <v>171</v>
      </c>
      <c r="F60" s="19"/>
      <c r="G60" s="19">
        <v>267206</v>
      </c>
      <c r="H60" s="23">
        <v>125825.76</v>
      </c>
    </row>
    <row r="61" spans="1:8" s="21" customFormat="1" x14ac:dyDescent="0.25">
      <c r="A61" s="22">
        <v>44420</v>
      </c>
      <c r="B61" s="19">
        <v>1000054573</v>
      </c>
      <c r="C61" s="19" t="s">
        <v>176</v>
      </c>
      <c r="D61" s="20" t="s">
        <v>28</v>
      </c>
      <c r="E61" s="24" t="s">
        <v>171</v>
      </c>
      <c r="F61" s="19"/>
      <c r="G61" s="19">
        <v>236306</v>
      </c>
      <c r="H61" s="23">
        <v>67441.81</v>
      </c>
    </row>
    <row r="62" spans="1:8" s="21" customFormat="1" x14ac:dyDescent="0.25">
      <c r="A62" s="22">
        <v>44425</v>
      </c>
      <c r="B62" s="19">
        <v>1000054537</v>
      </c>
      <c r="C62" s="19" t="s">
        <v>174</v>
      </c>
      <c r="D62" s="20" t="s">
        <v>28</v>
      </c>
      <c r="E62" s="24" t="s">
        <v>171</v>
      </c>
      <c r="F62" s="19"/>
      <c r="G62" s="19">
        <v>239601</v>
      </c>
      <c r="H62" s="23">
        <v>68263</v>
      </c>
    </row>
    <row r="63" spans="1:8" s="21" customFormat="1" x14ac:dyDescent="0.25">
      <c r="A63" s="22">
        <v>44445</v>
      </c>
      <c r="B63" s="19">
        <v>1000054720</v>
      </c>
      <c r="C63" s="19" t="s">
        <v>177</v>
      </c>
      <c r="D63" s="20" t="s">
        <v>28</v>
      </c>
      <c r="E63" s="24" t="s">
        <v>171</v>
      </c>
      <c r="F63" s="19"/>
      <c r="G63" s="19">
        <v>237206</v>
      </c>
      <c r="H63" s="32">
        <v>77967.22</v>
      </c>
    </row>
    <row r="64" spans="1:8" s="21" customFormat="1" x14ac:dyDescent="0.25">
      <c r="A64" s="22">
        <v>44448</v>
      </c>
      <c r="B64" s="19">
        <v>1000054817</v>
      </c>
      <c r="C64" s="19" t="s">
        <v>178</v>
      </c>
      <c r="D64" s="20" t="s">
        <v>28</v>
      </c>
      <c r="E64" s="24" t="s">
        <v>171</v>
      </c>
      <c r="F64" s="19"/>
      <c r="G64" s="19">
        <v>236303</v>
      </c>
      <c r="H64" s="23">
        <v>99685.21</v>
      </c>
    </row>
    <row r="65" spans="1:8" s="21" customFormat="1" x14ac:dyDescent="0.25">
      <c r="A65" s="22">
        <v>44457</v>
      </c>
      <c r="B65" s="19">
        <v>1000054844</v>
      </c>
      <c r="C65" s="19" t="s">
        <v>179</v>
      </c>
      <c r="D65" s="20" t="s">
        <v>28</v>
      </c>
      <c r="E65" s="24" t="s">
        <v>171</v>
      </c>
      <c r="F65" s="19"/>
      <c r="G65" s="19">
        <v>236101</v>
      </c>
      <c r="H65" s="23">
        <v>33997.03</v>
      </c>
    </row>
    <row r="66" spans="1:8" x14ac:dyDescent="0.25">
      <c r="A66" s="15"/>
      <c r="B66" s="15"/>
      <c r="C66" s="15"/>
      <c r="D66" s="16"/>
      <c r="E66" s="25" t="s">
        <v>180</v>
      </c>
      <c r="F66" s="15"/>
      <c r="G66" s="15"/>
      <c r="H66" s="17">
        <f>SUM(H58:H65)</f>
        <v>499740.5</v>
      </c>
    </row>
    <row r="67" spans="1:8" s="21" customFormat="1" x14ac:dyDescent="0.25">
      <c r="A67" s="22">
        <v>44410</v>
      </c>
      <c r="B67" s="19">
        <v>1000054448</v>
      </c>
      <c r="C67" s="19" t="s">
        <v>184</v>
      </c>
      <c r="D67" s="20" t="s">
        <v>28</v>
      </c>
      <c r="E67" s="24" t="s">
        <v>182</v>
      </c>
      <c r="F67" s="19"/>
      <c r="G67" s="19">
        <v>235501</v>
      </c>
      <c r="H67" s="32">
        <v>127912</v>
      </c>
    </row>
    <row r="68" spans="1:8" s="21" customFormat="1" x14ac:dyDescent="0.25">
      <c r="A68" s="22">
        <v>44413</v>
      </c>
      <c r="B68" s="19">
        <v>1000054447</v>
      </c>
      <c r="C68" s="19" t="s">
        <v>183</v>
      </c>
      <c r="D68" s="20" t="s">
        <v>28</v>
      </c>
      <c r="E68" s="24" t="s">
        <v>182</v>
      </c>
      <c r="F68" s="19"/>
      <c r="G68" s="19">
        <v>235501</v>
      </c>
      <c r="H68" s="32">
        <v>36845.5</v>
      </c>
    </row>
    <row r="69" spans="1:8" s="21" customFormat="1" x14ac:dyDescent="0.25">
      <c r="A69" s="22">
        <v>44431</v>
      </c>
      <c r="B69" s="19">
        <v>1000054803</v>
      </c>
      <c r="C69" s="19" t="s">
        <v>185</v>
      </c>
      <c r="D69" s="20" t="s">
        <v>28</v>
      </c>
      <c r="E69" s="24" t="s">
        <v>182</v>
      </c>
      <c r="F69" s="19"/>
      <c r="G69" s="19">
        <v>231101</v>
      </c>
      <c r="H69" s="32">
        <v>120701.46</v>
      </c>
    </row>
    <row r="70" spans="1:8" x14ac:dyDescent="0.25">
      <c r="A70" s="15"/>
      <c r="B70" s="15"/>
      <c r="C70" s="15"/>
      <c r="D70" s="16"/>
      <c r="E70" s="25" t="s">
        <v>181</v>
      </c>
      <c r="F70" s="15"/>
      <c r="G70" s="15"/>
      <c r="H70" s="17">
        <f>SUM(H67:H69)</f>
        <v>285458.96000000002</v>
      </c>
    </row>
    <row r="71" spans="1:8" s="21" customFormat="1" x14ac:dyDescent="0.25">
      <c r="A71" s="22">
        <v>44448</v>
      </c>
      <c r="B71" s="19">
        <v>1000054767</v>
      </c>
      <c r="C71" s="19" t="s">
        <v>187</v>
      </c>
      <c r="D71" s="20" t="s">
        <v>28</v>
      </c>
      <c r="E71" s="24" t="s">
        <v>186</v>
      </c>
      <c r="F71" s="19"/>
      <c r="G71" s="19">
        <v>231101</v>
      </c>
      <c r="H71" s="23">
        <v>62870</v>
      </c>
    </row>
    <row r="72" spans="1:8" s="21" customFormat="1" x14ac:dyDescent="0.25">
      <c r="A72" s="22">
        <v>44462</v>
      </c>
      <c r="B72" s="19">
        <v>1000054893</v>
      </c>
      <c r="C72" s="19" t="s">
        <v>188</v>
      </c>
      <c r="D72" s="20" t="s">
        <v>28</v>
      </c>
      <c r="E72" s="24" t="s">
        <v>186</v>
      </c>
      <c r="F72" s="19"/>
      <c r="G72" s="19">
        <v>231101</v>
      </c>
      <c r="H72" s="23">
        <v>62870</v>
      </c>
    </row>
    <row r="73" spans="1:8" s="21" customFormat="1" x14ac:dyDescent="0.25">
      <c r="A73" s="22">
        <v>44462</v>
      </c>
      <c r="B73" s="19">
        <v>1000054894</v>
      </c>
      <c r="C73" s="19" t="s">
        <v>189</v>
      </c>
      <c r="D73" s="20" t="s">
        <v>28</v>
      </c>
      <c r="E73" s="24" t="s">
        <v>186</v>
      </c>
      <c r="F73" s="19"/>
      <c r="G73" s="19">
        <v>231101</v>
      </c>
      <c r="H73" s="23">
        <v>99860</v>
      </c>
    </row>
    <row r="74" spans="1:8" x14ac:dyDescent="0.25">
      <c r="A74" s="15"/>
      <c r="B74" s="15"/>
      <c r="C74" s="15"/>
      <c r="D74" s="16"/>
      <c r="E74" s="25" t="s">
        <v>190</v>
      </c>
      <c r="F74" s="15"/>
      <c r="G74" s="15"/>
      <c r="H74" s="17">
        <f>SUM(H71:H73)</f>
        <v>225600</v>
      </c>
    </row>
    <row r="75" spans="1:8" s="21" customFormat="1" x14ac:dyDescent="0.25">
      <c r="A75" s="22">
        <v>44502</v>
      </c>
      <c r="B75" s="19">
        <v>2448</v>
      </c>
      <c r="C75" s="19" t="s">
        <v>192</v>
      </c>
      <c r="D75" s="20" t="s">
        <v>28</v>
      </c>
      <c r="E75" s="24" t="s">
        <v>191</v>
      </c>
      <c r="F75" s="19"/>
      <c r="G75" s="19">
        <v>224201</v>
      </c>
      <c r="H75" s="23">
        <v>48500</v>
      </c>
    </row>
    <row r="76" spans="1:8" x14ac:dyDescent="0.25">
      <c r="A76" s="15"/>
      <c r="B76" s="15"/>
      <c r="C76" s="15"/>
      <c r="D76" s="16"/>
      <c r="E76" s="25" t="s">
        <v>193</v>
      </c>
      <c r="F76" s="15"/>
      <c r="G76" s="15"/>
      <c r="H76" s="17">
        <f>SUM(H75)</f>
        <v>48500</v>
      </c>
    </row>
    <row r="77" spans="1:8" s="21" customFormat="1" x14ac:dyDescent="0.25">
      <c r="A77" s="22">
        <v>43838</v>
      </c>
      <c r="B77" s="19">
        <v>1000050390</v>
      </c>
      <c r="C77" s="19" t="s">
        <v>195</v>
      </c>
      <c r="D77" s="20" t="s">
        <v>28</v>
      </c>
      <c r="E77" s="30" t="s">
        <v>194</v>
      </c>
      <c r="F77" s="19"/>
      <c r="G77" s="19">
        <v>239301</v>
      </c>
      <c r="H77" s="23">
        <v>67684.800000000003</v>
      </c>
    </row>
    <row r="78" spans="1:8" s="21" customFormat="1" x14ac:dyDescent="0.25">
      <c r="A78" s="22">
        <v>43850</v>
      </c>
      <c r="B78" s="19">
        <v>1000050494</v>
      </c>
      <c r="C78" s="19" t="s">
        <v>196</v>
      </c>
      <c r="D78" s="20" t="s">
        <v>28</v>
      </c>
      <c r="E78" s="30" t="s">
        <v>194</v>
      </c>
      <c r="F78" s="19"/>
      <c r="G78" s="19">
        <v>237203</v>
      </c>
      <c r="H78" s="23">
        <v>3675</v>
      </c>
    </row>
    <row r="79" spans="1:8" s="21" customFormat="1" x14ac:dyDescent="0.25">
      <c r="A79" s="22">
        <v>43850</v>
      </c>
      <c r="B79" s="19">
        <v>1000050496</v>
      </c>
      <c r="C79" s="19" t="s">
        <v>197</v>
      </c>
      <c r="D79" s="20" t="s">
        <v>28</v>
      </c>
      <c r="E79" s="30" t="s">
        <v>194</v>
      </c>
      <c r="F79" s="19"/>
      <c r="G79" s="19">
        <v>237203</v>
      </c>
      <c r="H79" s="23">
        <v>13882</v>
      </c>
    </row>
    <row r="80" spans="1:8" s="21" customFormat="1" x14ac:dyDescent="0.25">
      <c r="A80" s="22">
        <v>44371</v>
      </c>
      <c r="B80" s="19">
        <v>1000054131</v>
      </c>
      <c r="C80" s="19" t="s">
        <v>198</v>
      </c>
      <c r="D80" s="20" t="s">
        <v>28</v>
      </c>
      <c r="E80" s="30" t="s">
        <v>194</v>
      </c>
      <c r="F80" s="19"/>
      <c r="G80" s="19">
        <v>236201</v>
      </c>
      <c r="H80" s="23">
        <v>1345.2</v>
      </c>
    </row>
    <row r="81" spans="1:8" s="21" customFormat="1" x14ac:dyDescent="0.25">
      <c r="A81" s="22">
        <v>44364</v>
      </c>
      <c r="B81" s="19">
        <v>1000054079</v>
      </c>
      <c r="C81" s="19" t="s">
        <v>199</v>
      </c>
      <c r="D81" s="20" t="s">
        <v>28</v>
      </c>
      <c r="E81" s="30" t="s">
        <v>194</v>
      </c>
      <c r="F81" s="19"/>
      <c r="G81" s="19">
        <v>237203</v>
      </c>
      <c r="H81" s="23">
        <v>2620.1</v>
      </c>
    </row>
    <row r="82" spans="1:8" s="21" customFormat="1" x14ac:dyDescent="0.25">
      <c r="A82" s="22">
        <v>44372</v>
      </c>
      <c r="B82" s="19">
        <v>1000054135</v>
      </c>
      <c r="C82" s="19" t="s">
        <v>200</v>
      </c>
      <c r="D82" s="20" t="s">
        <v>28</v>
      </c>
      <c r="E82" s="30" t="s">
        <v>194</v>
      </c>
      <c r="F82" s="19"/>
      <c r="G82" s="19">
        <v>237202</v>
      </c>
      <c r="H82" s="23">
        <v>35414</v>
      </c>
    </row>
    <row r="83" spans="1:8" x14ac:dyDescent="0.25">
      <c r="A83" s="15"/>
      <c r="B83" s="15"/>
      <c r="C83" s="15"/>
      <c r="D83" s="16"/>
      <c r="E83" s="25" t="s">
        <v>201</v>
      </c>
      <c r="F83" s="15"/>
      <c r="G83" s="15"/>
      <c r="H83" s="17">
        <f>SUM(H77:H82)</f>
        <v>124621.1</v>
      </c>
    </row>
    <row r="84" spans="1:8" s="21" customFormat="1" x14ac:dyDescent="0.25">
      <c r="A84" s="42">
        <v>44377</v>
      </c>
      <c r="B84" s="19">
        <v>1000054143</v>
      </c>
      <c r="C84" s="19" t="s">
        <v>203</v>
      </c>
      <c r="D84" s="20" t="s">
        <v>28</v>
      </c>
      <c r="E84" s="24" t="s">
        <v>202</v>
      </c>
      <c r="F84" s="19"/>
      <c r="G84" s="19">
        <v>233201</v>
      </c>
      <c r="H84" s="23">
        <v>128738</v>
      </c>
    </row>
    <row r="85" spans="1:8" s="21" customFormat="1" x14ac:dyDescent="0.25">
      <c r="A85" s="40">
        <v>44378</v>
      </c>
      <c r="B85" s="19">
        <v>1000054174</v>
      </c>
      <c r="C85" s="19" t="s">
        <v>204</v>
      </c>
      <c r="D85" s="20" t="s">
        <v>28</v>
      </c>
      <c r="E85" s="24" t="s">
        <v>202</v>
      </c>
      <c r="F85" s="19"/>
      <c r="G85" s="19">
        <v>233201</v>
      </c>
      <c r="H85" s="23">
        <v>123900</v>
      </c>
    </row>
    <row r="86" spans="1:8" s="21" customFormat="1" x14ac:dyDescent="0.25">
      <c r="A86" s="40">
        <v>44378</v>
      </c>
      <c r="B86" s="19">
        <v>1000054180</v>
      </c>
      <c r="C86" s="19" t="s">
        <v>205</v>
      </c>
      <c r="D86" s="20" t="s">
        <v>28</v>
      </c>
      <c r="E86" s="24" t="s">
        <v>202</v>
      </c>
      <c r="F86" s="19"/>
      <c r="G86" s="19">
        <v>239101</v>
      </c>
      <c r="H86" s="23">
        <v>112837.5</v>
      </c>
    </row>
    <row r="87" spans="1:8" s="21" customFormat="1" x14ac:dyDescent="0.25">
      <c r="A87" s="40">
        <v>44383</v>
      </c>
      <c r="B87" s="19">
        <v>1000054211</v>
      </c>
      <c r="C87" s="19" t="s">
        <v>206</v>
      </c>
      <c r="D87" s="20" t="s">
        <v>28</v>
      </c>
      <c r="E87" s="24" t="s">
        <v>202</v>
      </c>
      <c r="F87" s="19"/>
      <c r="G87" s="19">
        <v>239201</v>
      </c>
      <c r="H87" s="23">
        <v>13924</v>
      </c>
    </row>
    <row r="88" spans="1:8" s="21" customFormat="1" x14ac:dyDescent="0.25">
      <c r="A88" s="40">
        <v>44385</v>
      </c>
      <c r="B88" s="19">
        <v>1000054240</v>
      </c>
      <c r="C88" s="19" t="s">
        <v>207</v>
      </c>
      <c r="D88" s="20" t="s">
        <v>28</v>
      </c>
      <c r="E88" s="24" t="s">
        <v>202</v>
      </c>
      <c r="F88" s="19"/>
      <c r="G88" s="19">
        <v>261101</v>
      </c>
      <c r="H88" s="23">
        <v>18903.599999999999</v>
      </c>
    </row>
    <row r="89" spans="1:8" s="21" customFormat="1" x14ac:dyDescent="0.25">
      <c r="A89" s="40">
        <v>44407</v>
      </c>
      <c r="B89" s="19">
        <v>1000054398</v>
      </c>
      <c r="C89" s="19" t="s">
        <v>208</v>
      </c>
      <c r="D89" s="20" t="s">
        <v>28</v>
      </c>
      <c r="E89" s="24" t="s">
        <v>202</v>
      </c>
      <c r="F89" s="19"/>
      <c r="G89" s="19">
        <v>236301</v>
      </c>
      <c r="H89" s="23">
        <v>6709.01</v>
      </c>
    </row>
    <row r="90" spans="1:8" x14ac:dyDescent="0.25">
      <c r="A90" s="15"/>
      <c r="B90" s="15"/>
      <c r="C90" s="15"/>
      <c r="D90" s="16"/>
      <c r="E90" s="25" t="s">
        <v>209</v>
      </c>
      <c r="F90" s="15"/>
      <c r="G90" s="15"/>
      <c r="H90" s="17">
        <f>SUM(H84:H89)</f>
        <v>405012.11</v>
      </c>
    </row>
    <row r="91" spans="1:8" s="21" customFormat="1" x14ac:dyDescent="0.25">
      <c r="A91" s="22">
        <v>44378</v>
      </c>
      <c r="B91" s="19">
        <v>1000054025</v>
      </c>
      <c r="C91" s="19" t="s">
        <v>212</v>
      </c>
      <c r="D91" s="20" t="s">
        <v>28</v>
      </c>
      <c r="E91" s="24" t="s">
        <v>211</v>
      </c>
      <c r="F91" s="19"/>
      <c r="G91" s="19">
        <v>233201</v>
      </c>
      <c r="H91" s="23">
        <v>88936.6</v>
      </c>
    </row>
    <row r="92" spans="1:8" s="21" customFormat="1" x14ac:dyDescent="0.25">
      <c r="A92" s="22">
        <v>44378</v>
      </c>
      <c r="B92" s="19">
        <v>1000054168</v>
      </c>
      <c r="C92" s="19" t="s">
        <v>213</v>
      </c>
      <c r="D92" s="20" t="s">
        <v>28</v>
      </c>
      <c r="E92" s="24" t="s">
        <v>211</v>
      </c>
      <c r="F92" s="19"/>
      <c r="G92" s="19">
        <v>233401</v>
      </c>
      <c r="H92" s="23">
        <v>123782</v>
      </c>
    </row>
    <row r="93" spans="1:8" x14ac:dyDescent="0.25">
      <c r="A93" s="15"/>
      <c r="B93" s="15"/>
      <c r="C93" s="15"/>
      <c r="D93" s="16"/>
      <c r="E93" s="25" t="s">
        <v>210</v>
      </c>
      <c r="F93" s="15"/>
      <c r="G93" s="15"/>
      <c r="H93" s="17">
        <f>SUM(H91:H92)</f>
        <v>212718.6</v>
      </c>
    </row>
    <row r="94" spans="1:8" s="21" customFormat="1" x14ac:dyDescent="0.25">
      <c r="A94" s="22">
        <v>44186</v>
      </c>
      <c r="B94" s="19">
        <v>1000052750</v>
      </c>
      <c r="C94" s="19" t="s">
        <v>215</v>
      </c>
      <c r="D94" s="20" t="s">
        <v>28</v>
      </c>
      <c r="E94" s="24" t="s">
        <v>99</v>
      </c>
      <c r="F94" s="19"/>
      <c r="G94" s="19">
        <v>239301</v>
      </c>
      <c r="H94" s="23">
        <v>101639.3</v>
      </c>
    </row>
    <row r="95" spans="1:8" x14ac:dyDescent="0.25">
      <c r="A95" s="15"/>
      <c r="B95" s="15"/>
      <c r="C95" s="15"/>
      <c r="D95" s="16"/>
      <c r="E95" s="25" t="s">
        <v>214</v>
      </c>
      <c r="F95" s="15"/>
      <c r="G95" s="15"/>
      <c r="H95" s="17">
        <f>SUM(H94)</f>
        <v>101639.3</v>
      </c>
    </row>
    <row r="96" spans="1:8" s="39" customFormat="1" x14ac:dyDescent="0.25">
      <c r="A96" s="36">
        <v>44421</v>
      </c>
      <c r="B96" s="37">
        <v>1000054526</v>
      </c>
      <c r="C96" s="19" t="s">
        <v>217</v>
      </c>
      <c r="D96" s="38" t="s">
        <v>28</v>
      </c>
      <c r="E96" s="24" t="s">
        <v>216</v>
      </c>
      <c r="F96" s="37"/>
      <c r="G96" s="37">
        <v>239301</v>
      </c>
      <c r="H96" s="23">
        <v>25198.9</v>
      </c>
    </row>
    <row r="97" spans="1:8" s="39" customFormat="1" x14ac:dyDescent="0.25">
      <c r="A97" s="36">
        <v>44432</v>
      </c>
      <c r="B97" s="37">
        <v>1000054632</v>
      </c>
      <c r="C97" s="19" t="s">
        <v>218</v>
      </c>
      <c r="D97" s="38" t="s">
        <v>28</v>
      </c>
      <c r="E97" s="24" t="s">
        <v>216</v>
      </c>
      <c r="F97" s="37"/>
      <c r="G97" s="37">
        <v>239301</v>
      </c>
      <c r="H97" s="23">
        <v>86676.9</v>
      </c>
    </row>
    <row r="98" spans="1:8" s="39" customFormat="1" x14ac:dyDescent="0.25">
      <c r="A98" s="36">
        <v>44440</v>
      </c>
      <c r="B98" s="37">
        <v>1000054690</v>
      </c>
      <c r="C98" s="19" t="s">
        <v>219</v>
      </c>
      <c r="D98" s="38" t="s">
        <v>28</v>
      </c>
      <c r="E98" s="24" t="s">
        <v>216</v>
      </c>
      <c r="F98" s="37"/>
      <c r="G98" s="37">
        <v>239301</v>
      </c>
      <c r="H98" s="23">
        <v>13200</v>
      </c>
    </row>
    <row r="99" spans="1:8" x14ac:dyDescent="0.25">
      <c r="A99" s="15"/>
      <c r="B99" s="15"/>
      <c r="C99" s="15"/>
      <c r="D99" s="16"/>
      <c r="E99" s="25" t="s">
        <v>220</v>
      </c>
      <c r="F99" s="15"/>
      <c r="G99" s="15"/>
      <c r="H99" s="17">
        <f>SUM(H96:H98)</f>
        <v>125075.79999999999</v>
      </c>
    </row>
    <row r="100" spans="1:8" s="21" customFormat="1" x14ac:dyDescent="0.25">
      <c r="A100" s="22">
        <v>43909</v>
      </c>
      <c r="B100" s="19">
        <v>1000051002</v>
      </c>
      <c r="C100" s="19" t="s">
        <v>222</v>
      </c>
      <c r="D100" s="20" t="s">
        <v>28</v>
      </c>
      <c r="E100" s="24" t="s">
        <v>221</v>
      </c>
      <c r="F100" s="19"/>
      <c r="G100" s="19">
        <v>239301</v>
      </c>
      <c r="H100" s="23">
        <v>84960</v>
      </c>
    </row>
    <row r="101" spans="1:8" s="21" customFormat="1" x14ac:dyDescent="0.25">
      <c r="A101" s="22">
        <v>44404</v>
      </c>
      <c r="B101" s="19">
        <v>1000054375</v>
      </c>
      <c r="C101" s="19" t="s">
        <v>223</v>
      </c>
      <c r="D101" s="20" t="s">
        <v>28</v>
      </c>
      <c r="E101" s="24" t="s">
        <v>221</v>
      </c>
      <c r="F101" s="19"/>
      <c r="G101" s="19">
        <v>233201</v>
      </c>
      <c r="H101" s="23">
        <v>4965.6000000000004</v>
      </c>
    </row>
    <row r="102" spans="1:8" s="21" customFormat="1" x14ac:dyDescent="0.25">
      <c r="A102" s="22">
        <v>44410</v>
      </c>
      <c r="B102" s="19">
        <v>1000054423</v>
      </c>
      <c r="C102" s="19" t="s">
        <v>224</v>
      </c>
      <c r="D102" s="20" t="s">
        <v>28</v>
      </c>
      <c r="E102" s="24" t="s">
        <v>221</v>
      </c>
      <c r="F102" s="19"/>
      <c r="G102" s="19">
        <v>239301</v>
      </c>
      <c r="H102" s="23">
        <v>43188</v>
      </c>
    </row>
    <row r="103" spans="1:8" s="21" customFormat="1" x14ac:dyDescent="0.25">
      <c r="A103" s="22">
        <v>44420</v>
      </c>
      <c r="B103" s="19">
        <v>1000054508</v>
      </c>
      <c r="C103" s="19" t="s">
        <v>225</v>
      </c>
      <c r="D103" s="20" t="s">
        <v>28</v>
      </c>
      <c r="E103" s="24" t="s">
        <v>221</v>
      </c>
      <c r="F103" s="19"/>
      <c r="G103" s="19">
        <v>233201</v>
      </c>
      <c r="H103" s="23">
        <v>5243</v>
      </c>
    </row>
    <row r="104" spans="1:8" x14ac:dyDescent="0.25">
      <c r="A104" s="15"/>
      <c r="B104" s="15"/>
      <c r="C104" s="15"/>
      <c r="D104" s="16"/>
      <c r="E104" s="25" t="s">
        <v>226</v>
      </c>
      <c r="F104" s="15"/>
      <c r="G104" s="15"/>
      <c r="H104" s="17">
        <f>SUM(H100:H103)</f>
        <v>138356.6</v>
      </c>
    </row>
    <row r="105" spans="1:8" s="21" customFormat="1" x14ac:dyDescent="0.25">
      <c r="A105" s="22">
        <v>44428</v>
      </c>
      <c r="B105" s="19">
        <v>2366</v>
      </c>
      <c r="C105" s="19" t="s">
        <v>227</v>
      </c>
      <c r="D105" s="20" t="s">
        <v>28</v>
      </c>
      <c r="E105" s="24" t="s">
        <v>484</v>
      </c>
      <c r="F105" s="19"/>
      <c r="G105" s="19">
        <v>277202</v>
      </c>
      <c r="H105" s="23">
        <v>8700.01</v>
      </c>
    </row>
    <row r="106" spans="1:8" s="21" customFormat="1" x14ac:dyDescent="0.25">
      <c r="A106" s="22">
        <v>44468</v>
      </c>
      <c r="B106" s="19">
        <v>1000054936</v>
      </c>
      <c r="C106" s="19" t="s">
        <v>228</v>
      </c>
      <c r="D106" s="20" t="s">
        <v>28</v>
      </c>
      <c r="E106" s="24" t="s">
        <v>484</v>
      </c>
      <c r="F106" s="19"/>
      <c r="G106" s="19">
        <v>239201</v>
      </c>
      <c r="H106" s="23">
        <v>130361.4</v>
      </c>
    </row>
    <row r="107" spans="1:8" x14ac:dyDescent="0.25">
      <c r="A107" s="15"/>
      <c r="B107" s="15"/>
      <c r="C107" s="15"/>
      <c r="D107" s="16"/>
      <c r="E107" s="25" t="s">
        <v>229</v>
      </c>
      <c r="F107" s="15"/>
      <c r="G107" s="15"/>
      <c r="H107" s="17">
        <f>SUM(H105:H106)</f>
        <v>139061.41</v>
      </c>
    </row>
    <row r="108" spans="1:8" s="21" customFormat="1" x14ac:dyDescent="0.25">
      <c r="A108" s="22">
        <v>44482</v>
      </c>
      <c r="B108" s="19">
        <v>1000055063</v>
      </c>
      <c r="C108" s="19" t="s">
        <v>230</v>
      </c>
      <c r="D108" s="20" t="s">
        <v>28</v>
      </c>
      <c r="E108" s="24" t="s">
        <v>105</v>
      </c>
      <c r="F108" s="19"/>
      <c r="G108" s="19">
        <v>234101</v>
      </c>
      <c r="H108" s="23">
        <v>65920</v>
      </c>
    </row>
    <row r="109" spans="1:8" s="21" customFormat="1" x14ac:dyDescent="0.25">
      <c r="A109" s="22">
        <v>44483</v>
      </c>
      <c r="B109" s="19">
        <v>1000055067</v>
      </c>
      <c r="C109" s="19" t="s">
        <v>231</v>
      </c>
      <c r="D109" s="20" t="s">
        <v>28</v>
      </c>
      <c r="E109" s="24" t="s">
        <v>105</v>
      </c>
      <c r="F109" s="19"/>
      <c r="G109" s="19">
        <v>237203</v>
      </c>
      <c r="H109" s="23">
        <v>130721</v>
      </c>
    </row>
    <row r="110" spans="1:8" s="21" customFormat="1" x14ac:dyDescent="0.25">
      <c r="A110" s="22">
        <v>44474</v>
      </c>
      <c r="B110" s="19">
        <v>1000055061</v>
      </c>
      <c r="C110" s="19" t="s">
        <v>232</v>
      </c>
      <c r="D110" s="20" t="s">
        <v>28</v>
      </c>
      <c r="E110" s="24" t="s">
        <v>105</v>
      </c>
      <c r="F110" s="19"/>
      <c r="G110" s="19">
        <v>234101</v>
      </c>
      <c r="H110" s="23">
        <v>85030.85</v>
      </c>
    </row>
    <row r="111" spans="1:8" x14ac:dyDescent="0.25">
      <c r="A111" s="15"/>
      <c r="B111" s="15"/>
      <c r="C111" s="15"/>
      <c r="D111" s="16"/>
      <c r="E111" s="25" t="s">
        <v>233</v>
      </c>
      <c r="F111" s="15"/>
      <c r="G111" s="15"/>
      <c r="H111" s="17">
        <f>SUM(H108:H110)</f>
        <v>281671.84999999998</v>
      </c>
    </row>
    <row r="112" spans="1:8" s="21" customFormat="1" x14ac:dyDescent="0.25">
      <c r="A112" s="22">
        <v>44173</v>
      </c>
      <c r="B112" s="19">
        <v>1000052764</v>
      </c>
      <c r="C112" s="19" t="s">
        <v>235</v>
      </c>
      <c r="D112" s="20" t="s">
        <v>28</v>
      </c>
      <c r="E112" s="24" t="s">
        <v>234</v>
      </c>
      <c r="F112" s="19"/>
      <c r="G112" s="19">
        <v>231101</v>
      </c>
      <c r="H112" s="23">
        <v>64300</v>
      </c>
    </row>
    <row r="113" spans="1:8" s="21" customFormat="1" x14ac:dyDescent="0.25">
      <c r="A113" s="22">
        <v>44186</v>
      </c>
      <c r="B113" s="19">
        <v>1000052759</v>
      </c>
      <c r="C113" s="19" t="s">
        <v>236</v>
      </c>
      <c r="D113" s="20" t="s">
        <v>28</v>
      </c>
      <c r="E113" s="24" t="s">
        <v>234</v>
      </c>
      <c r="F113" s="19"/>
      <c r="G113" s="19">
        <v>231101</v>
      </c>
      <c r="H113" s="23">
        <v>62020</v>
      </c>
    </row>
    <row r="114" spans="1:8" s="21" customFormat="1" x14ac:dyDescent="0.25">
      <c r="A114" s="22">
        <v>44193</v>
      </c>
      <c r="B114" s="19">
        <v>1000052765</v>
      </c>
      <c r="C114" s="19" t="s">
        <v>237</v>
      </c>
      <c r="D114" s="20" t="s">
        <v>28</v>
      </c>
      <c r="E114" s="24" t="s">
        <v>234</v>
      </c>
      <c r="F114" s="19"/>
      <c r="G114" s="19">
        <v>231101</v>
      </c>
      <c r="H114" s="23">
        <v>58610</v>
      </c>
    </row>
    <row r="115" spans="1:8" s="21" customFormat="1" x14ac:dyDescent="0.25">
      <c r="A115" s="22">
        <v>44417</v>
      </c>
      <c r="B115" s="19">
        <v>1000054464</v>
      </c>
      <c r="C115" s="19" t="s">
        <v>238</v>
      </c>
      <c r="D115" s="20" t="s">
        <v>28</v>
      </c>
      <c r="E115" s="24" t="s">
        <v>234</v>
      </c>
      <c r="F115" s="19"/>
      <c r="G115" s="19">
        <v>231101</v>
      </c>
      <c r="H115" s="23">
        <v>44855</v>
      </c>
    </row>
    <row r="116" spans="1:8" x14ac:dyDescent="0.25">
      <c r="A116" s="15"/>
      <c r="B116" s="15"/>
      <c r="C116" s="15"/>
      <c r="D116" s="16"/>
      <c r="E116" s="25" t="s">
        <v>239</v>
      </c>
      <c r="F116" s="15"/>
      <c r="G116" s="15"/>
      <c r="H116" s="17">
        <f>SUM(H112:H115)</f>
        <v>229785</v>
      </c>
    </row>
    <row r="117" spans="1:8" s="21" customFormat="1" x14ac:dyDescent="0.25">
      <c r="A117" s="22">
        <v>44517</v>
      </c>
      <c r="B117" s="19">
        <v>1000055328</v>
      </c>
      <c r="C117" s="19" t="s">
        <v>240</v>
      </c>
      <c r="D117" s="20" t="s">
        <v>28</v>
      </c>
      <c r="E117" s="24" t="s">
        <v>108</v>
      </c>
      <c r="F117" s="19"/>
      <c r="G117" s="19">
        <v>237101</v>
      </c>
      <c r="H117" s="23">
        <v>94500</v>
      </c>
    </row>
    <row r="118" spans="1:8" x14ac:dyDescent="0.25">
      <c r="A118" s="15"/>
      <c r="B118" s="15"/>
      <c r="C118" s="15"/>
      <c r="D118" s="16"/>
      <c r="E118" s="25" t="s">
        <v>241</v>
      </c>
      <c r="F118" s="15"/>
      <c r="G118" s="15"/>
      <c r="H118" s="17">
        <f>SUM(H117)</f>
        <v>94500</v>
      </c>
    </row>
    <row r="119" spans="1:8" s="21" customFormat="1" x14ac:dyDescent="0.25">
      <c r="A119" s="22">
        <v>44537</v>
      </c>
      <c r="B119" s="19"/>
      <c r="C119" s="44" t="s">
        <v>243</v>
      </c>
      <c r="D119" s="20" t="s">
        <v>28</v>
      </c>
      <c r="E119" s="24" t="s">
        <v>242</v>
      </c>
      <c r="F119" s="19"/>
      <c r="G119" s="19">
        <v>211206</v>
      </c>
      <c r="H119" s="23">
        <v>4500</v>
      </c>
    </row>
    <row r="120" spans="1:8" x14ac:dyDescent="0.25">
      <c r="A120" s="15"/>
      <c r="B120" s="15"/>
      <c r="C120" s="15"/>
      <c r="D120" s="16"/>
      <c r="E120" s="25" t="s">
        <v>244</v>
      </c>
      <c r="F120" s="15"/>
      <c r="G120" s="15"/>
      <c r="H120" s="17">
        <f>SUM(H119)</f>
        <v>4500</v>
      </c>
    </row>
    <row r="121" spans="1:8" s="21" customFormat="1" x14ac:dyDescent="0.25">
      <c r="A121" s="22">
        <v>44537</v>
      </c>
      <c r="B121" s="19"/>
      <c r="C121" s="44" t="s">
        <v>243</v>
      </c>
      <c r="D121" s="20" t="s">
        <v>28</v>
      </c>
      <c r="E121" s="24" t="s">
        <v>245</v>
      </c>
      <c r="F121" s="19"/>
      <c r="G121" s="19">
        <v>211206</v>
      </c>
      <c r="H121" s="23">
        <v>4500</v>
      </c>
    </row>
    <row r="122" spans="1:8" x14ac:dyDescent="0.25">
      <c r="A122" s="15"/>
      <c r="B122" s="15"/>
      <c r="C122" s="15"/>
      <c r="D122" s="16"/>
      <c r="E122" s="25" t="s">
        <v>246</v>
      </c>
      <c r="F122" s="15"/>
      <c r="G122" s="15"/>
      <c r="H122" s="17">
        <f>SUM(H121)</f>
        <v>4500</v>
      </c>
    </row>
    <row r="123" spans="1:8" s="21" customFormat="1" x14ac:dyDescent="0.25">
      <c r="A123" s="22">
        <v>43908</v>
      </c>
      <c r="B123" s="19">
        <v>1000050973</v>
      </c>
      <c r="C123" s="19" t="s">
        <v>249</v>
      </c>
      <c r="D123" s="20" t="s">
        <v>28</v>
      </c>
      <c r="E123" s="24" t="s">
        <v>247</v>
      </c>
      <c r="F123" s="19"/>
      <c r="G123" s="19">
        <v>234101</v>
      </c>
      <c r="H123" s="23">
        <v>98250</v>
      </c>
    </row>
    <row r="124" spans="1:8" s="21" customFormat="1" x14ac:dyDescent="0.25">
      <c r="A124" s="22">
        <v>43908</v>
      </c>
      <c r="B124" s="19">
        <v>1000051400</v>
      </c>
      <c r="C124" s="19" t="s">
        <v>248</v>
      </c>
      <c r="D124" s="20" t="s">
        <v>28</v>
      </c>
      <c r="E124" s="24" t="s">
        <v>247</v>
      </c>
      <c r="F124" s="19"/>
      <c r="G124" s="19">
        <v>234101</v>
      </c>
      <c r="H124" s="23">
        <v>40480</v>
      </c>
    </row>
    <row r="125" spans="1:8" s="21" customFormat="1" x14ac:dyDescent="0.25">
      <c r="A125" s="22">
        <v>43922</v>
      </c>
      <c r="B125" s="19">
        <v>1000051066</v>
      </c>
      <c r="C125" s="19" t="s">
        <v>250</v>
      </c>
      <c r="D125" s="20" t="s">
        <v>28</v>
      </c>
      <c r="E125" s="24" t="s">
        <v>247</v>
      </c>
      <c r="F125" s="19"/>
      <c r="G125" s="19">
        <v>234101</v>
      </c>
      <c r="H125" s="23">
        <v>56010</v>
      </c>
    </row>
    <row r="126" spans="1:8" s="21" customFormat="1" x14ac:dyDescent="0.25">
      <c r="A126" s="22">
        <v>43941</v>
      </c>
      <c r="B126" s="19">
        <v>1000051192</v>
      </c>
      <c r="C126" s="19" t="s">
        <v>251</v>
      </c>
      <c r="D126" s="20" t="s">
        <v>28</v>
      </c>
      <c r="E126" s="24" t="s">
        <v>247</v>
      </c>
      <c r="F126" s="19"/>
      <c r="G126" s="19">
        <v>234101</v>
      </c>
      <c r="H126" s="23">
        <v>54426</v>
      </c>
    </row>
    <row r="127" spans="1:8" x14ac:dyDescent="0.25">
      <c r="A127" s="15"/>
      <c r="B127" s="15"/>
      <c r="C127" s="15"/>
      <c r="D127" s="16"/>
      <c r="E127" s="25" t="s">
        <v>252</v>
      </c>
      <c r="F127" s="15"/>
      <c r="G127" s="15"/>
      <c r="H127" s="17">
        <f>SUM(H123:H126)</f>
        <v>249166</v>
      </c>
    </row>
    <row r="128" spans="1:8" s="21" customFormat="1" x14ac:dyDescent="0.25">
      <c r="A128" s="22">
        <v>44378</v>
      </c>
      <c r="B128" s="19">
        <v>1000054163</v>
      </c>
      <c r="C128" s="19" t="s">
        <v>255</v>
      </c>
      <c r="D128" s="20" t="s">
        <v>28</v>
      </c>
      <c r="E128" s="24" t="s">
        <v>253</v>
      </c>
      <c r="F128" s="19"/>
      <c r="G128" s="19">
        <v>234101</v>
      </c>
      <c r="H128" s="23">
        <v>81000</v>
      </c>
    </row>
    <row r="129" spans="1:8" x14ac:dyDescent="0.25">
      <c r="A129" s="15"/>
      <c r="B129" s="15"/>
      <c r="C129" s="15"/>
      <c r="D129" s="16"/>
      <c r="E129" s="25" t="s">
        <v>254</v>
      </c>
      <c r="F129" s="15"/>
      <c r="G129" s="15"/>
      <c r="H129" s="17">
        <f>SUM(H128)</f>
        <v>81000</v>
      </c>
    </row>
    <row r="130" spans="1:8" s="21" customFormat="1" x14ac:dyDescent="0.25">
      <c r="A130" s="22">
        <v>44487</v>
      </c>
      <c r="B130" s="19">
        <v>1000055090</v>
      </c>
      <c r="C130" s="19" t="s">
        <v>258</v>
      </c>
      <c r="D130" s="20" t="s">
        <v>28</v>
      </c>
      <c r="E130" s="24" t="s">
        <v>256</v>
      </c>
      <c r="F130" s="19"/>
      <c r="G130" s="19">
        <v>231101</v>
      </c>
      <c r="H130" s="23">
        <v>124282.58</v>
      </c>
    </row>
    <row r="131" spans="1:8" x14ac:dyDescent="0.25">
      <c r="A131" s="15"/>
      <c r="B131" s="15"/>
      <c r="C131" s="15"/>
      <c r="D131" s="16"/>
      <c r="E131" s="25" t="s">
        <v>257</v>
      </c>
      <c r="F131" s="15"/>
      <c r="G131" s="15"/>
      <c r="H131" s="17">
        <f>SUM(H130)</f>
        <v>124282.58</v>
      </c>
    </row>
    <row r="132" spans="1:8" s="21" customFormat="1" x14ac:dyDescent="0.25">
      <c r="A132" s="22">
        <v>44470</v>
      </c>
      <c r="B132" s="19">
        <v>1000054961</v>
      </c>
      <c r="C132" s="19" t="s">
        <v>261</v>
      </c>
      <c r="D132" s="20" t="s">
        <v>28</v>
      </c>
      <c r="E132" s="24" t="s">
        <v>260</v>
      </c>
      <c r="F132" s="19"/>
      <c r="G132" s="19">
        <v>239301</v>
      </c>
      <c r="H132" s="23">
        <v>11111.88</v>
      </c>
    </row>
    <row r="133" spans="1:8" x14ac:dyDescent="0.25">
      <c r="A133" s="15"/>
      <c r="B133" s="15"/>
      <c r="C133" s="15"/>
      <c r="D133" s="16"/>
      <c r="E133" s="25" t="s">
        <v>259</v>
      </c>
      <c r="F133" s="15"/>
      <c r="G133" s="15"/>
      <c r="H133" s="17">
        <f>SUM(H132)</f>
        <v>11111.88</v>
      </c>
    </row>
    <row r="134" spans="1:8" s="21" customFormat="1" x14ac:dyDescent="0.25">
      <c r="A134" s="22">
        <v>44526</v>
      </c>
      <c r="B134" s="19">
        <v>1000055418</v>
      </c>
      <c r="C134" s="19" t="s">
        <v>263</v>
      </c>
      <c r="D134" s="20" t="s">
        <v>28</v>
      </c>
      <c r="E134" s="30" t="s">
        <v>61</v>
      </c>
      <c r="F134" s="19"/>
      <c r="G134" s="19">
        <v>239301</v>
      </c>
      <c r="H134" s="23">
        <v>37170</v>
      </c>
    </row>
    <row r="135" spans="1:8" x14ac:dyDescent="0.25">
      <c r="A135" s="15"/>
      <c r="B135" s="15"/>
      <c r="C135" s="15"/>
      <c r="D135" s="16"/>
      <c r="E135" s="25" t="s">
        <v>262</v>
      </c>
      <c r="F135" s="15"/>
      <c r="G135" s="15"/>
      <c r="H135" s="17">
        <f>SUM(H134)</f>
        <v>37170</v>
      </c>
    </row>
    <row r="136" spans="1:8" s="39" customFormat="1" x14ac:dyDescent="0.25">
      <c r="A136" s="36">
        <v>44543</v>
      </c>
      <c r="B136" s="37"/>
      <c r="C136" s="19" t="s">
        <v>101</v>
      </c>
      <c r="D136" s="20" t="s">
        <v>28</v>
      </c>
      <c r="E136" s="24" t="s">
        <v>100</v>
      </c>
      <c r="F136" s="37"/>
      <c r="G136" s="37">
        <v>239901</v>
      </c>
      <c r="H136" s="23">
        <v>50000</v>
      </c>
    </row>
    <row r="137" spans="1:8" x14ac:dyDescent="0.25">
      <c r="A137" s="15"/>
      <c r="B137" s="15"/>
      <c r="C137" s="15"/>
      <c r="D137" s="16"/>
      <c r="E137" s="25" t="s">
        <v>264</v>
      </c>
      <c r="F137" s="15"/>
      <c r="G137" s="15"/>
      <c r="H137" s="17">
        <f>SUM(H136)</f>
        <v>50000</v>
      </c>
    </row>
    <row r="138" spans="1:8" s="39" customFormat="1" x14ac:dyDescent="0.25">
      <c r="A138" s="36">
        <v>43766</v>
      </c>
      <c r="B138" s="37">
        <v>1000049845</v>
      </c>
      <c r="C138" s="19" t="s">
        <v>268</v>
      </c>
      <c r="D138" s="20" t="s">
        <v>28</v>
      </c>
      <c r="E138" s="30" t="s">
        <v>265</v>
      </c>
      <c r="F138" s="37"/>
      <c r="G138" s="37">
        <v>234101</v>
      </c>
      <c r="H138" s="23">
        <v>250425</v>
      </c>
    </row>
    <row r="139" spans="1:8" s="39" customFormat="1" x14ac:dyDescent="0.25">
      <c r="A139" s="36">
        <v>43844</v>
      </c>
      <c r="B139" s="37">
        <v>1000050449</v>
      </c>
      <c r="C139" s="37" t="s">
        <v>172</v>
      </c>
      <c r="D139" s="20" t="s">
        <v>28</v>
      </c>
      <c r="E139" s="30" t="s">
        <v>265</v>
      </c>
      <c r="F139" s="37"/>
      <c r="G139" s="37">
        <v>236303</v>
      </c>
      <c r="H139" s="23">
        <v>86789</v>
      </c>
    </row>
    <row r="140" spans="1:8" s="21" customFormat="1" x14ac:dyDescent="0.25">
      <c r="A140" s="22">
        <v>43864</v>
      </c>
      <c r="B140" s="19">
        <v>1000050669</v>
      </c>
      <c r="C140" s="19" t="s">
        <v>174</v>
      </c>
      <c r="D140" s="20" t="s">
        <v>28</v>
      </c>
      <c r="E140" s="24" t="s">
        <v>265</v>
      </c>
      <c r="F140" s="19"/>
      <c r="G140" s="19">
        <v>234101</v>
      </c>
      <c r="H140" s="23">
        <v>55600</v>
      </c>
    </row>
    <row r="141" spans="1:8" s="21" customFormat="1" x14ac:dyDescent="0.25">
      <c r="A141" s="22">
        <v>43883</v>
      </c>
      <c r="B141" s="19">
        <v>1000050825</v>
      </c>
      <c r="C141" s="19" t="s">
        <v>176</v>
      </c>
      <c r="D141" s="20" t="s">
        <v>28</v>
      </c>
      <c r="E141" s="24" t="s">
        <v>265</v>
      </c>
      <c r="F141" s="19"/>
      <c r="G141" s="19">
        <v>239301</v>
      </c>
      <c r="H141" s="23">
        <v>66693.600000000006</v>
      </c>
    </row>
    <row r="142" spans="1:8" s="21" customFormat="1" x14ac:dyDescent="0.25">
      <c r="A142" s="22">
        <v>44260</v>
      </c>
      <c r="B142" s="19">
        <v>1000050939</v>
      </c>
      <c r="C142" s="19" t="s">
        <v>266</v>
      </c>
      <c r="D142" s="20" t="s">
        <v>28</v>
      </c>
      <c r="E142" s="24" t="s">
        <v>265</v>
      </c>
      <c r="F142" s="19"/>
      <c r="G142" s="19">
        <v>235501</v>
      </c>
      <c r="H142" s="23">
        <v>4230.3</v>
      </c>
    </row>
    <row r="143" spans="1:8" s="21" customFormat="1" x14ac:dyDescent="0.25">
      <c r="A143" s="22">
        <v>43952</v>
      </c>
      <c r="B143" s="19">
        <v>1000051308</v>
      </c>
      <c r="C143" s="19" t="s">
        <v>267</v>
      </c>
      <c r="D143" s="20" t="s">
        <v>28</v>
      </c>
      <c r="E143" s="24" t="s">
        <v>265</v>
      </c>
      <c r="F143" s="19"/>
      <c r="G143" s="19">
        <v>239301</v>
      </c>
      <c r="H143" s="23">
        <v>34810</v>
      </c>
    </row>
    <row r="144" spans="1:8" x14ac:dyDescent="0.25">
      <c r="A144" s="15"/>
      <c r="B144" s="15"/>
      <c r="C144" s="15"/>
      <c r="D144" s="16"/>
      <c r="E144" s="25" t="s">
        <v>269</v>
      </c>
      <c r="F144" s="15"/>
      <c r="G144" s="15"/>
      <c r="H144" s="17">
        <f>SUM(H138:H143)</f>
        <v>498547.89999999997</v>
      </c>
    </row>
    <row r="145" spans="1:8" s="21" customFormat="1" ht="17.25" customHeight="1" x14ac:dyDescent="0.25">
      <c r="A145" s="22">
        <v>44489</v>
      </c>
      <c r="B145" s="19">
        <v>1000055117</v>
      </c>
      <c r="C145" s="19" t="s">
        <v>270</v>
      </c>
      <c r="D145" s="20" t="s">
        <v>28</v>
      </c>
      <c r="E145" s="24" t="s">
        <v>104</v>
      </c>
      <c r="F145" s="19"/>
      <c r="G145" s="19">
        <v>239301</v>
      </c>
      <c r="H145" s="23">
        <v>135620.47</v>
      </c>
    </row>
    <row r="146" spans="1:8" s="21" customFormat="1" ht="12.75" customHeight="1" x14ac:dyDescent="0.25">
      <c r="A146" s="22">
        <v>44497</v>
      </c>
      <c r="B146" s="19">
        <v>1000055181</v>
      </c>
      <c r="C146" s="19" t="s">
        <v>272</v>
      </c>
      <c r="D146" s="20" t="s">
        <v>28</v>
      </c>
      <c r="E146" s="24" t="s">
        <v>104</v>
      </c>
      <c r="F146" s="19"/>
      <c r="G146" s="19">
        <v>239301</v>
      </c>
      <c r="H146" s="23">
        <v>131186.38</v>
      </c>
    </row>
    <row r="147" spans="1:8" s="21" customFormat="1" x14ac:dyDescent="0.25">
      <c r="A147" s="22">
        <v>44491</v>
      </c>
      <c r="B147" s="19">
        <v>1000055137</v>
      </c>
      <c r="C147" s="19" t="s">
        <v>273</v>
      </c>
      <c r="D147" s="20" t="s">
        <v>28</v>
      </c>
      <c r="E147" s="24" t="s">
        <v>104</v>
      </c>
      <c r="F147" s="19"/>
      <c r="G147" s="19">
        <v>239301</v>
      </c>
      <c r="H147" s="23">
        <v>49567.93</v>
      </c>
    </row>
    <row r="148" spans="1:8" s="21" customFormat="1" ht="15.75" customHeight="1" x14ac:dyDescent="0.25">
      <c r="A148" s="22">
        <v>44504</v>
      </c>
      <c r="B148" s="19">
        <v>1000055231</v>
      </c>
      <c r="C148" s="19" t="s">
        <v>271</v>
      </c>
      <c r="D148" s="20" t="s">
        <v>28</v>
      </c>
      <c r="E148" s="24" t="s">
        <v>104</v>
      </c>
      <c r="F148" s="19"/>
      <c r="G148" s="19">
        <v>234101</v>
      </c>
      <c r="H148" s="23">
        <v>25068</v>
      </c>
    </row>
    <row r="149" spans="1:8" x14ac:dyDescent="0.25">
      <c r="A149" s="15"/>
      <c r="B149" s="15"/>
      <c r="C149" s="15"/>
      <c r="D149" s="16"/>
      <c r="E149" s="25" t="s">
        <v>274</v>
      </c>
      <c r="F149" s="15"/>
      <c r="G149" s="15"/>
      <c r="H149" s="17">
        <f>SUM(H145:H148)</f>
        <v>341442.77999999997</v>
      </c>
    </row>
    <row r="150" spans="1:8" s="21" customFormat="1" x14ac:dyDescent="0.25">
      <c r="A150" s="22">
        <v>44544</v>
      </c>
      <c r="B150" s="19">
        <v>1000055358</v>
      </c>
      <c r="C150" s="19" t="s">
        <v>277</v>
      </c>
      <c r="D150" s="20" t="s">
        <v>28</v>
      </c>
      <c r="E150" s="24" t="s">
        <v>276</v>
      </c>
      <c r="F150" s="19"/>
      <c r="G150" s="19">
        <v>239201</v>
      </c>
      <c r="H150" s="23">
        <v>43990</v>
      </c>
    </row>
    <row r="151" spans="1:8" x14ac:dyDescent="0.25">
      <c r="A151" s="15"/>
      <c r="B151" s="15"/>
      <c r="C151" s="15"/>
      <c r="D151" s="16"/>
      <c r="E151" s="25" t="s">
        <v>275</v>
      </c>
      <c r="F151" s="15"/>
      <c r="G151" s="15"/>
      <c r="H151" s="17">
        <f>SUM(H150)</f>
        <v>43990</v>
      </c>
    </row>
    <row r="152" spans="1:8" s="21" customFormat="1" x14ac:dyDescent="0.25">
      <c r="A152" s="22">
        <v>44462</v>
      </c>
      <c r="B152" s="19">
        <v>1000054707</v>
      </c>
      <c r="C152" s="19" t="s">
        <v>279</v>
      </c>
      <c r="D152" s="20"/>
      <c r="E152" s="30" t="s">
        <v>278</v>
      </c>
      <c r="F152" s="19"/>
      <c r="G152" s="19">
        <v>237202</v>
      </c>
      <c r="H152" s="23">
        <v>70848</v>
      </c>
    </row>
    <row r="153" spans="1:8" s="21" customFormat="1" x14ac:dyDescent="0.25">
      <c r="A153" s="22">
        <v>44456</v>
      </c>
      <c r="B153" s="19">
        <v>1000055619</v>
      </c>
      <c r="C153" s="19" t="s">
        <v>280</v>
      </c>
      <c r="D153" s="20"/>
      <c r="E153" s="30" t="s">
        <v>278</v>
      </c>
      <c r="F153" s="19"/>
      <c r="G153" s="19">
        <v>237202</v>
      </c>
      <c r="H153" s="23">
        <v>59096</v>
      </c>
    </row>
    <row r="154" spans="1:8" x14ac:dyDescent="0.25">
      <c r="A154" s="15"/>
      <c r="B154" s="15"/>
      <c r="C154" s="15"/>
      <c r="D154" s="16"/>
      <c r="E154" s="25" t="s">
        <v>281</v>
      </c>
      <c r="F154" s="15"/>
      <c r="G154" s="15"/>
      <c r="H154" s="17">
        <f>SUM(H152:H153)</f>
        <v>129944</v>
      </c>
    </row>
    <row r="155" spans="1:8" s="21" customFormat="1" x14ac:dyDescent="0.25">
      <c r="A155" s="22">
        <v>44466</v>
      </c>
      <c r="B155" s="19">
        <v>1000054917</v>
      </c>
      <c r="C155" s="19" t="s">
        <v>284</v>
      </c>
      <c r="D155" s="20"/>
      <c r="E155" s="30" t="s">
        <v>107</v>
      </c>
      <c r="F155" s="19" t="s">
        <v>283</v>
      </c>
      <c r="G155" s="19">
        <v>234101</v>
      </c>
      <c r="H155" s="23">
        <v>125974</v>
      </c>
    </row>
    <row r="156" spans="1:8" x14ac:dyDescent="0.25">
      <c r="A156" s="15"/>
      <c r="B156" s="15"/>
      <c r="C156" s="15"/>
      <c r="D156" s="16"/>
      <c r="E156" s="25" t="s">
        <v>282</v>
      </c>
      <c r="F156" s="15"/>
      <c r="G156" s="15"/>
      <c r="H156" s="17">
        <f>SUM(H155)</f>
        <v>125974</v>
      </c>
    </row>
    <row r="157" spans="1:8" s="21" customFormat="1" x14ac:dyDescent="0.25">
      <c r="A157" s="22">
        <v>44378</v>
      </c>
      <c r="B157" s="19">
        <v>1000054173</v>
      </c>
      <c r="C157" s="19" t="s">
        <v>286</v>
      </c>
      <c r="D157" s="20"/>
      <c r="E157" s="30" t="s">
        <v>285</v>
      </c>
      <c r="F157" s="19"/>
      <c r="G157" s="19">
        <v>234101</v>
      </c>
      <c r="H157" s="23">
        <v>88000</v>
      </c>
    </row>
    <row r="158" spans="1:8" s="21" customFormat="1" x14ac:dyDescent="0.25">
      <c r="A158" s="22">
        <v>44383</v>
      </c>
      <c r="B158" s="19">
        <v>1000054217</v>
      </c>
      <c r="C158" s="19" t="s">
        <v>287</v>
      </c>
      <c r="D158" s="20"/>
      <c r="E158" s="30" t="s">
        <v>285</v>
      </c>
      <c r="F158" s="19"/>
      <c r="G158" s="19">
        <v>234101</v>
      </c>
      <c r="H158" s="23">
        <v>131500</v>
      </c>
    </row>
    <row r="159" spans="1:8" s="21" customFormat="1" x14ac:dyDescent="0.25">
      <c r="A159" s="22">
        <v>44420</v>
      </c>
      <c r="B159" s="19">
        <v>1000054517</v>
      </c>
      <c r="C159" s="19" t="s">
        <v>288</v>
      </c>
      <c r="D159" s="20"/>
      <c r="E159" s="30" t="s">
        <v>285</v>
      </c>
      <c r="F159" s="19"/>
      <c r="G159" s="19">
        <v>234101</v>
      </c>
      <c r="H159" s="23">
        <v>53625</v>
      </c>
    </row>
    <row r="160" spans="1:8" x14ac:dyDescent="0.25">
      <c r="A160" s="15"/>
      <c r="B160" s="15"/>
      <c r="C160" s="15"/>
      <c r="D160" s="16"/>
      <c r="E160" s="25" t="s">
        <v>289</v>
      </c>
      <c r="F160" s="15"/>
      <c r="G160" s="15"/>
      <c r="H160" s="17">
        <f>SUM(H157:H159)</f>
        <v>273125</v>
      </c>
    </row>
    <row r="161" spans="1:8" s="21" customFormat="1" x14ac:dyDescent="0.25">
      <c r="A161" s="22">
        <v>44343</v>
      </c>
      <c r="B161" s="19">
        <v>2258</v>
      </c>
      <c r="C161" s="19" t="s">
        <v>291</v>
      </c>
      <c r="D161" s="20"/>
      <c r="E161" s="24" t="s">
        <v>290</v>
      </c>
      <c r="F161" s="19"/>
      <c r="G161" s="19">
        <v>237204</v>
      </c>
      <c r="H161" s="23">
        <v>2993.66</v>
      </c>
    </row>
    <row r="162" spans="1:8" s="21" customFormat="1" x14ac:dyDescent="0.25">
      <c r="A162" s="22">
        <v>44382</v>
      </c>
      <c r="B162" s="19">
        <v>1000054198</v>
      </c>
      <c r="C162" s="19" t="s">
        <v>295</v>
      </c>
      <c r="D162" s="20"/>
      <c r="E162" s="24" t="s">
        <v>290</v>
      </c>
      <c r="F162" s="19"/>
      <c r="G162" s="19">
        <v>237202</v>
      </c>
      <c r="H162" s="23">
        <v>34036.800000000003</v>
      </c>
    </row>
    <row r="163" spans="1:8" s="21" customFormat="1" x14ac:dyDescent="0.25">
      <c r="A163" s="22">
        <v>44385</v>
      </c>
      <c r="B163" s="19">
        <v>2306</v>
      </c>
      <c r="C163" s="19" t="s">
        <v>292</v>
      </c>
      <c r="D163" s="20"/>
      <c r="E163" s="24" t="s">
        <v>290</v>
      </c>
      <c r="F163" s="19"/>
      <c r="G163" s="19">
        <v>227204</v>
      </c>
      <c r="H163" s="23">
        <v>8126.66</v>
      </c>
    </row>
    <row r="164" spans="1:8" s="21" customFormat="1" x14ac:dyDescent="0.25">
      <c r="A164" s="22">
        <v>44411</v>
      </c>
      <c r="B164" s="19">
        <v>2340</v>
      </c>
      <c r="C164" s="19" t="s">
        <v>293</v>
      </c>
      <c r="D164" s="20"/>
      <c r="E164" s="24" t="s">
        <v>290</v>
      </c>
      <c r="F164" s="19"/>
      <c r="G164" s="19">
        <v>227204</v>
      </c>
      <c r="H164" s="23">
        <v>32758.16</v>
      </c>
    </row>
    <row r="165" spans="1:8" s="21" customFormat="1" x14ac:dyDescent="0.25">
      <c r="A165" s="22">
        <v>44433</v>
      </c>
      <c r="B165" s="19">
        <v>1000054650</v>
      </c>
      <c r="C165" s="19" t="s">
        <v>294</v>
      </c>
      <c r="D165" s="20"/>
      <c r="E165" s="24" t="s">
        <v>290</v>
      </c>
      <c r="F165" s="19"/>
      <c r="G165" s="19">
        <v>239301</v>
      </c>
      <c r="H165" s="23">
        <v>44688.83</v>
      </c>
    </row>
    <row r="166" spans="1:8" s="21" customFormat="1" x14ac:dyDescent="0.25">
      <c r="A166" s="22">
        <v>44440</v>
      </c>
      <c r="B166" s="19">
        <v>1000054687</v>
      </c>
      <c r="C166" s="19" t="s">
        <v>297</v>
      </c>
      <c r="D166" s="20"/>
      <c r="E166" s="24" t="s">
        <v>290</v>
      </c>
      <c r="F166" s="19"/>
      <c r="G166" s="19">
        <v>237203</v>
      </c>
      <c r="H166" s="23">
        <v>128916</v>
      </c>
    </row>
    <row r="167" spans="1:8" s="21" customFormat="1" x14ac:dyDescent="0.25">
      <c r="A167" s="22">
        <v>44442</v>
      </c>
      <c r="B167" s="19">
        <v>1000054710</v>
      </c>
      <c r="C167" s="19" t="s">
        <v>296</v>
      </c>
      <c r="D167" s="20"/>
      <c r="E167" s="24" t="s">
        <v>290</v>
      </c>
      <c r="F167" s="19"/>
      <c r="G167" s="19">
        <v>237203</v>
      </c>
      <c r="H167" s="23">
        <v>129651</v>
      </c>
    </row>
    <row r="168" spans="1:8" s="21" customFormat="1" x14ac:dyDescent="0.25">
      <c r="A168" s="22">
        <v>44447</v>
      </c>
      <c r="B168" s="19">
        <v>1000054754</v>
      </c>
      <c r="C168" s="19" t="s">
        <v>298</v>
      </c>
      <c r="D168" s="20"/>
      <c r="E168" s="24" t="s">
        <v>290</v>
      </c>
      <c r="F168" s="19"/>
      <c r="G168" s="19">
        <v>236201</v>
      </c>
      <c r="H168" s="23">
        <v>19582.48</v>
      </c>
    </row>
    <row r="169" spans="1:8" s="21" customFormat="1" x14ac:dyDescent="0.25">
      <c r="A169" s="22">
        <v>44459</v>
      </c>
      <c r="B169" s="19">
        <v>1000054842</v>
      </c>
      <c r="C169" s="19" t="s">
        <v>299</v>
      </c>
      <c r="D169" s="20"/>
      <c r="E169" s="24" t="s">
        <v>290</v>
      </c>
      <c r="F169" s="19"/>
      <c r="G169" s="19">
        <v>237203</v>
      </c>
      <c r="H169" s="23">
        <v>9009</v>
      </c>
    </row>
    <row r="170" spans="1:8" x14ac:dyDescent="0.25">
      <c r="A170" s="15"/>
      <c r="B170" s="15"/>
      <c r="C170" s="15"/>
      <c r="D170" s="16"/>
      <c r="E170" s="25" t="s">
        <v>300</v>
      </c>
      <c r="F170" s="15"/>
      <c r="G170" s="15"/>
      <c r="H170" s="17">
        <f>SUM(H161:H169)</f>
        <v>409762.58999999997</v>
      </c>
    </row>
    <row r="171" spans="1:8" s="21" customFormat="1" x14ac:dyDescent="0.25">
      <c r="A171" s="22">
        <v>44473</v>
      </c>
      <c r="B171" s="19">
        <v>1000054971</v>
      </c>
      <c r="C171" s="19" t="s">
        <v>305</v>
      </c>
      <c r="D171" s="20" t="s">
        <v>28</v>
      </c>
      <c r="E171" s="24" t="s">
        <v>304</v>
      </c>
      <c r="F171" s="19"/>
      <c r="G171" s="19">
        <v>237202</v>
      </c>
      <c r="H171" s="23">
        <v>29280</v>
      </c>
    </row>
    <row r="172" spans="1:8" s="21" customFormat="1" x14ac:dyDescent="0.25">
      <c r="A172" s="22">
        <v>44448</v>
      </c>
      <c r="B172" s="19">
        <v>1000054777</v>
      </c>
      <c r="C172" s="19" t="s">
        <v>306</v>
      </c>
      <c r="D172" s="20" t="s">
        <v>28</v>
      </c>
      <c r="E172" s="24" t="s">
        <v>304</v>
      </c>
      <c r="F172" s="19"/>
      <c r="G172" s="19">
        <v>237203</v>
      </c>
      <c r="H172" s="23">
        <v>114518.62</v>
      </c>
    </row>
    <row r="173" spans="1:8" x14ac:dyDescent="0.25">
      <c r="A173" s="15"/>
      <c r="B173" s="15"/>
      <c r="C173" s="15"/>
      <c r="D173" s="16"/>
      <c r="E173" s="25" t="s">
        <v>301</v>
      </c>
      <c r="F173" s="15"/>
      <c r="G173" s="15"/>
      <c r="H173" s="17">
        <f>SUM(H171:H172)</f>
        <v>143798.62</v>
      </c>
    </row>
    <row r="174" spans="1:8" s="21" customFormat="1" x14ac:dyDescent="0.25">
      <c r="A174" s="22">
        <v>44355</v>
      </c>
      <c r="B174" s="19">
        <v>1000053980</v>
      </c>
      <c r="C174" s="19" t="s">
        <v>308</v>
      </c>
      <c r="D174" s="20" t="s">
        <v>28</v>
      </c>
      <c r="E174" s="24" t="s">
        <v>307</v>
      </c>
      <c r="F174" s="19"/>
      <c r="G174" s="19">
        <v>234101</v>
      </c>
      <c r="H174" s="23">
        <v>128970</v>
      </c>
    </row>
    <row r="175" spans="1:8" s="21" customFormat="1" x14ac:dyDescent="0.25">
      <c r="A175" s="22">
        <v>44354</v>
      </c>
      <c r="B175" s="19">
        <v>1000053974</v>
      </c>
      <c r="C175" s="19" t="s">
        <v>309</v>
      </c>
      <c r="D175" s="20" t="s">
        <v>28</v>
      </c>
      <c r="E175" s="24" t="s">
        <v>307</v>
      </c>
      <c r="F175" s="19"/>
      <c r="G175" s="19">
        <v>234101</v>
      </c>
      <c r="H175" s="23">
        <v>57320</v>
      </c>
    </row>
    <row r="176" spans="1:8" x14ac:dyDescent="0.25">
      <c r="A176" s="15"/>
      <c r="B176" s="15"/>
      <c r="C176" s="15"/>
      <c r="D176" s="16"/>
      <c r="E176" s="25" t="s">
        <v>302</v>
      </c>
      <c r="F176" s="15"/>
      <c r="G176" s="15"/>
      <c r="H176" s="17">
        <f>SUM(H174:H175)</f>
        <v>186290</v>
      </c>
    </row>
    <row r="177" spans="1:8" s="21" customFormat="1" x14ac:dyDescent="0.25">
      <c r="A177" s="22">
        <v>44440</v>
      </c>
      <c r="B177" s="19">
        <v>1000054700</v>
      </c>
      <c r="C177" s="19" t="s">
        <v>311</v>
      </c>
      <c r="D177" s="20" t="s">
        <v>28</v>
      </c>
      <c r="E177" s="24" t="s">
        <v>310</v>
      </c>
      <c r="F177" s="19"/>
      <c r="G177" s="19">
        <v>239301</v>
      </c>
      <c r="H177" s="23">
        <v>18756.099999999999</v>
      </c>
    </row>
    <row r="178" spans="1:8" s="21" customFormat="1" x14ac:dyDescent="0.25">
      <c r="A178" s="22">
        <v>44433</v>
      </c>
      <c r="B178" s="19">
        <v>1000054624</v>
      </c>
      <c r="C178" s="19" t="s">
        <v>312</v>
      </c>
      <c r="D178" s="20" t="s">
        <v>28</v>
      </c>
      <c r="E178" s="24" t="s">
        <v>310</v>
      </c>
      <c r="F178" s="19"/>
      <c r="G178" s="19">
        <v>239301</v>
      </c>
      <c r="H178" s="23">
        <v>88500</v>
      </c>
    </row>
    <row r="179" spans="1:8" x14ac:dyDescent="0.25">
      <c r="A179" s="15"/>
      <c r="B179" s="15"/>
      <c r="C179" s="15"/>
      <c r="D179" s="16"/>
      <c r="E179" s="25" t="s">
        <v>303</v>
      </c>
      <c r="F179" s="15"/>
      <c r="G179" s="15"/>
      <c r="H179" s="17">
        <f>SUM(H177:H178)</f>
        <v>107256.1</v>
      </c>
    </row>
    <row r="180" spans="1:8" s="21" customFormat="1" x14ac:dyDescent="0.25">
      <c r="A180" s="22">
        <v>44362</v>
      </c>
      <c r="B180" s="19">
        <v>1000054074</v>
      </c>
      <c r="C180" s="19" t="s">
        <v>314</v>
      </c>
      <c r="D180" s="20" t="s">
        <v>28</v>
      </c>
      <c r="E180" s="24" t="s">
        <v>313</v>
      </c>
      <c r="F180" s="19"/>
      <c r="G180" s="19">
        <v>234101</v>
      </c>
      <c r="H180" s="23">
        <v>99500</v>
      </c>
    </row>
    <row r="181" spans="1:8" s="21" customFormat="1" x14ac:dyDescent="0.25">
      <c r="A181" s="22">
        <v>44407</v>
      </c>
      <c r="B181" s="19">
        <v>1000054396</v>
      </c>
      <c r="C181" s="19" t="s">
        <v>315</v>
      </c>
      <c r="D181" s="20" t="s">
        <v>28</v>
      </c>
      <c r="E181" s="24" t="s">
        <v>313</v>
      </c>
      <c r="F181" s="19"/>
      <c r="G181" s="19">
        <v>239301</v>
      </c>
      <c r="H181" s="23">
        <v>63720</v>
      </c>
    </row>
    <row r="182" spans="1:8" x14ac:dyDescent="0.25">
      <c r="A182" s="15"/>
      <c r="B182" s="15"/>
      <c r="C182" s="15"/>
      <c r="D182" s="16"/>
      <c r="E182" s="25" t="s">
        <v>441</v>
      </c>
      <c r="F182" s="15"/>
      <c r="G182" s="15"/>
      <c r="H182" s="17">
        <f>SUM(H180:H181)</f>
        <v>163220</v>
      </c>
    </row>
    <row r="183" spans="1:8" s="21" customFormat="1" x14ac:dyDescent="0.25">
      <c r="A183" s="22">
        <v>43683</v>
      </c>
      <c r="B183" s="19">
        <v>1578</v>
      </c>
      <c r="C183" s="19" t="s">
        <v>316</v>
      </c>
      <c r="D183" s="20" t="s">
        <v>28</v>
      </c>
      <c r="E183" s="30" t="s">
        <v>76</v>
      </c>
      <c r="F183" s="19" t="s">
        <v>317</v>
      </c>
      <c r="G183" s="19">
        <v>227204</v>
      </c>
      <c r="H183" s="23">
        <v>5851.09</v>
      </c>
    </row>
    <row r="184" spans="1:8" s="21" customFormat="1" x14ac:dyDescent="0.25">
      <c r="A184" s="22">
        <v>43683</v>
      </c>
      <c r="B184" s="19">
        <v>1577</v>
      </c>
      <c r="C184" s="19" t="s">
        <v>320</v>
      </c>
      <c r="D184" s="20" t="s">
        <v>28</v>
      </c>
      <c r="E184" s="30" t="s">
        <v>76</v>
      </c>
      <c r="F184" s="19" t="s">
        <v>318</v>
      </c>
      <c r="G184" s="19">
        <v>227204</v>
      </c>
      <c r="H184" s="23">
        <v>74685.64</v>
      </c>
    </row>
    <row r="185" spans="1:8" s="21" customFormat="1" x14ac:dyDescent="0.25">
      <c r="A185" s="22">
        <v>43972</v>
      </c>
      <c r="B185" s="19">
        <v>1000051351</v>
      </c>
      <c r="C185" s="19" t="s">
        <v>319</v>
      </c>
      <c r="D185" s="20" t="s">
        <v>28</v>
      </c>
      <c r="E185" s="30" t="s">
        <v>76</v>
      </c>
      <c r="F185" s="19"/>
      <c r="G185" s="19">
        <v>239301</v>
      </c>
      <c r="H185" s="23">
        <v>49848.09</v>
      </c>
    </row>
    <row r="186" spans="1:8" s="21" customFormat="1" x14ac:dyDescent="0.25">
      <c r="A186" s="22">
        <v>43987</v>
      </c>
      <c r="B186" s="19">
        <v>1000051453</v>
      </c>
      <c r="C186" s="19" t="s">
        <v>321</v>
      </c>
      <c r="D186" s="20" t="s">
        <v>28</v>
      </c>
      <c r="E186" s="30" t="s">
        <v>76</v>
      </c>
      <c r="F186" s="19"/>
      <c r="G186" s="19">
        <v>239301</v>
      </c>
      <c r="H186" s="23">
        <v>83080.14</v>
      </c>
    </row>
    <row r="187" spans="1:8" s="21" customFormat="1" x14ac:dyDescent="0.25">
      <c r="A187" s="22">
        <v>43991</v>
      </c>
      <c r="B187" s="19">
        <v>1000051680</v>
      </c>
      <c r="C187" s="19" t="s">
        <v>322</v>
      </c>
      <c r="D187" s="20" t="s">
        <v>28</v>
      </c>
      <c r="E187" s="30" t="s">
        <v>76</v>
      </c>
      <c r="F187" s="19"/>
      <c r="G187" s="19">
        <v>239301</v>
      </c>
      <c r="H187" s="23">
        <v>33232.06</v>
      </c>
    </row>
    <row r="188" spans="1:8" s="21" customFormat="1" x14ac:dyDescent="0.25">
      <c r="A188" s="22">
        <v>44019</v>
      </c>
      <c r="B188" s="19">
        <v>1000051668</v>
      </c>
      <c r="C188" s="19" t="s">
        <v>323</v>
      </c>
      <c r="D188" s="20" t="s">
        <v>28</v>
      </c>
      <c r="E188" s="30" t="s">
        <v>76</v>
      </c>
      <c r="F188" s="19"/>
      <c r="G188" s="19">
        <v>239301</v>
      </c>
      <c r="H188" s="23">
        <v>59323.32</v>
      </c>
    </row>
    <row r="189" spans="1:8" s="21" customFormat="1" x14ac:dyDescent="0.25">
      <c r="A189" s="22">
        <v>44330</v>
      </c>
      <c r="B189" s="19">
        <v>2236</v>
      </c>
      <c r="C189" s="19" t="s">
        <v>324</v>
      </c>
      <c r="D189" s="20" t="s">
        <v>28</v>
      </c>
      <c r="E189" s="30" t="s">
        <v>76</v>
      </c>
      <c r="F189" s="19"/>
      <c r="G189" s="19">
        <v>227204</v>
      </c>
      <c r="H189" s="23">
        <v>4956</v>
      </c>
    </row>
    <row r="190" spans="1:8" s="21" customFormat="1" x14ac:dyDescent="0.25">
      <c r="A190" s="22">
        <v>44330</v>
      </c>
      <c r="B190" s="19">
        <v>2241</v>
      </c>
      <c r="C190" s="19" t="s">
        <v>325</v>
      </c>
      <c r="D190" s="20" t="s">
        <v>28</v>
      </c>
      <c r="E190" s="30" t="s">
        <v>76</v>
      </c>
      <c r="F190" s="19"/>
      <c r="G190" s="19">
        <v>227204</v>
      </c>
      <c r="H190" s="23">
        <v>31860</v>
      </c>
    </row>
    <row r="191" spans="1:8" s="21" customFormat="1" x14ac:dyDescent="0.25">
      <c r="A191" s="22">
        <v>44249</v>
      </c>
      <c r="B191" s="19">
        <v>2141</v>
      </c>
      <c r="C191" s="19" t="s">
        <v>326</v>
      </c>
      <c r="D191" s="20" t="s">
        <v>28</v>
      </c>
      <c r="E191" s="30" t="s">
        <v>76</v>
      </c>
      <c r="F191" s="19"/>
      <c r="G191" s="19">
        <v>227204</v>
      </c>
      <c r="H191" s="23">
        <v>21240</v>
      </c>
    </row>
    <row r="192" spans="1:8" s="21" customFormat="1" x14ac:dyDescent="0.25">
      <c r="A192" s="22">
        <v>44223</v>
      </c>
      <c r="B192" s="19">
        <v>1000052977</v>
      </c>
      <c r="C192" s="19" t="s">
        <v>327</v>
      </c>
      <c r="D192" s="20" t="s">
        <v>28</v>
      </c>
      <c r="E192" s="30" t="s">
        <v>76</v>
      </c>
      <c r="F192" s="19"/>
      <c r="G192" s="19">
        <v>239301</v>
      </c>
      <c r="H192" s="23">
        <v>36506.65</v>
      </c>
    </row>
    <row r="193" spans="1:8" s="21" customFormat="1" x14ac:dyDescent="0.25">
      <c r="A193" s="22">
        <v>44425</v>
      </c>
      <c r="B193" s="19">
        <v>1000054425</v>
      </c>
      <c r="C193" s="19" t="s">
        <v>328</v>
      </c>
      <c r="D193" s="20" t="s">
        <v>28</v>
      </c>
      <c r="E193" s="30" t="s">
        <v>76</v>
      </c>
      <c r="F193" s="19"/>
      <c r="G193" s="19">
        <v>239301</v>
      </c>
      <c r="H193" s="23">
        <v>32400</v>
      </c>
    </row>
    <row r="194" spans="1:8" x14ac:dyDescent="0.25">
      <c r="A194" s="15"/>
      <c r="B194" s="15"/>
      <c r="C194" s="15"/>
      <c r="D194" s="16"/>
      <c r="E194" s="25" t="s">
        <v>446</v>
      </c>
      <c r="F194" s="15"/>
      <c r="G194" s="15"/>
      <c r="H194" s="17">
        <f>SUM(H183:H193)</f>
        <v>432982.99</v>
      </c>
    </row>
    <row r="195" spans="1:8" s="21" customFormat="1" x14ac:dyDescent="0.25">
      <c r="A195" s="22">
        <v>44546</v>
      </c>
      <c r="B195" s="19"/>
      <c r="C195" s="19"/>
      <c r="D195" s="20" t="s">
        <v>28</v>
      </c>
      <c r="E195" s="30" t="s">
        <v>329</v>
      </c>
      <c r="F195" s="19"/>
      <c r="G195" s="19">
        <v>221801</v>
      </c>
      <c r="H195" s="23">
        <v>100000</v>
      </c>
    </row>
    <row r="196" spans="1:8" x14ac:dyDescent="0.25">
      <c r="A196" s="15"/>
      <c r="B196" s="15"/>
      <c r="C196" s="15"/>
      <c r="D196" s="16"/>
      <c r="E196" s="25" t="s">
        <v>330</v>
      </c>
      <c r="F196" s="15"/>
      <c r="G196" s="15"/>
      <c r="H196" s="17">
        <v>100000</v>
      </c>
    </row>
    <row r="197" spans="1:8" x14ac:dyDescent="0.25">
      <c r="A197" s="15"/>
      <c r="B197" s="15"/>
      <c r="C197" s="15"/>
      <c r="D197" s="16"/>
      <c r="E197" s="25" t="s">
        <v>331</v>
      </c>
      <c r="F197" s="15"/>
      <c r="G197" s="15"/>
      <c r="H197" s="17"/>
    </row>
    <row r="198" spans="1:8" x14ac:dyDescent="0.25">
      <c r="A198" s="15"/>
      <c r="B198" s="15"/>
      <c r="C198" s="15"/>
      <c r="D198" s="16"/>
      <c r="E198" s="25" t="s">
        <v>332</v>
      </c>
      <c r="F198" s="15"/>
      <c r="G198" s="15"/>
      <c r="H198" s="17"/>
    </row>
    <row r="199" spans="1:8" s="21" customFormat="1" x14ac:dyDescent="0.25">
      <c r="A199" s="22">
        <v>44502</v>
      </c>
      <c r="B199" s="19">
        <v>202100005</v>
      </c>
      <c r="C199" s="19" t="s">
        <v>442</v>
      </c>
      <c r="D199" s="20" t="s">
        <v>28</v>
      </c>
      <c r="E199" s="30" t="s">
        <v>102</v>
      </c>
      <c r="F199" s="19"/>
      <c r="G199" s="19">
        <v>239101</v>
      </c>
      <c r="H199" s="45">
        <v>107863.8</v>
      </c>
    </row>
    <row r="200" spans="1:8" x14ac:dyDescent="0.25">
      <c r="A200" s="15"/>
      <c r="B200" s="15"/>
      <c r="C200" s="15"/>
      <c r="D200" s="16"/>
      <c r="E200" s="25" t="s">
        <v>443</v>
      </c>
      <c r="F200" s="15"/>
      <c r="G200" s="15"/>
      <c r="H200" s="17">
        <f>SUM(H199)</f>
        <v>107863.8</v>
      </c>
    </row>
    <row r="201" spans="1:8" s="21" customFormat="1" x14ac:dyDescent="0.25">
      <c r="A201" s="22">
        <v>44498</v>
      </c>
      <c r="B201" s="19">
        <v>202100006</v>
      </c>
      <c r="C201" s="19" t="s">
        <v>334</v>
      </c>
      <c r="D201" s="20" t="s">
        <v>28</v>
      </c>
      <c r="E201" s="30" t="s">
        <v>333</v>
      </c>
      <c r="F201" s="19"/>
      <c r="G201" s="19">
        <v>239101</v>
      </c>
      <c r="H201" s="23">
        <v>125649.23</v>
      </c>
    </row>
    <row r="202" spans="1:8" x14ac:dyDescent="0.25">
      <c r="A202" s="15"/>
      <c r="B202" s="15"/>
      <c r="C202" s="15"/>
      <c r="D202" s="16"/>
      <c r="E202" s="25" t="s">
        <v>335</v>
      </c>
      <c r="F202" s="15"/>
      <c r="G202" s="15"/>
      <c r="H202" s="17">
        <f>SUM(H201)</f>
        <v>125649.23</v>
      </c>
    </row>
    <row r="203" spans="1:8" s="21" customFormat="1" x14ac:dyDescent="0.25">
      <c r="A203" s="22">
        <v>44515</v>
      </c>
      <c r="B203" s="19">
        <v>202100015</v>
      </c>
      <c r="C203" s="19" t="s">
        <v>338</v>
      </c>
      <c r="D203" s="20" t="s">
        <v>28</v>
      </c>
      <c r="E203" s="24" t="s">
        <v>337</v>
      </c>
      <c r="F203" s="19"/>
      <c r="G203" s="19">
        <v>233201</v>
      </c>
      <c r="H203" s="23">
        <v>11800</v>
      </c>
    </row>
    <row r="204" spans="1:8" x14ac:dyDescent="0.25">
      <c r="A204" s="15"/>
      <c r="B204" s="15"/>
      <c r="C204" s="15"/>
      <c r="D204" s="16"/>
      <c r="E204" s="25" t="s">
        <v>336</v>
      </c>
      <c r="F204" s="15"/>
      <c r="G204" s="15"/>
      <c r="H204" s="17">
        <f>SUM(H203)</f>
        <v>11800</v>
      </c>
    </row>
    <row r="205" spans="1:8" s="21" customFormat="1" x14ac:dyDescent="0.25">
      <c r="A205" s="22">
        <v>44496</v>
      </c>
      <c r="B205" s="19">
        <v>202100004</v>
      </c>
      <c r="C205" s="19" t="s">
        <v>341</v>
      </c>
      <c r="D205" s="20" t="s">
        <v>28</v>
      </c>
      <c r="E205" s="24" t="s">
        <v>339</v>
      </c>
      <c r="F205" s="19"/>
      <c r="G205" s="19">
        <v>233201</v>
      </c>
      <c r="H205" s="23">
        <v>230147.20000000001</v>
      </c>
    </row>
    <row r="206" spans="1:8" s="21" customFormat="1" x14ac:dyDescent="0.25">
      <c r="A206" s="22">
        <v>44517</v>
      </c>
      <c r="B206" s="19">
        <v>202100018</v>
      </c>
      <c r="C206" s="19" t="s">
        <v>481</v>
      </c>
      <c r="D206" s="20" t="s">
        <v>28</v>
      </c>
      <c r="E206" s="24" t="s">
        <v>339</v>
      </c>
      <c r="F206" s="19"/>
      <c r="G206" s="19">
        <v>239201</v>
      </c>
      <c r="H206" s="23">
        <v>230209.79</v>
      </c>
    </row>
    <row r="207" spans="1:8" x14ac:dyDescent="0.25">
      <c r="A207" s="15"/>
      <c r="B207" s="15"/>
      <c r="C207" s="15"/>
      <c r="D207" s="16"/>
      <c r="E207" s="25" t="s">
        <v>340</v>
      </c>
      <c r="F207" s="15"/>
      <c r="G207" s="15"/>
      <c r="H207" s="17">
        <f>SUM(H205:H206)</f>
        <v>460356.99</v>
      </c>
    </row>
    <row r="208" spans="1:8" s="21" customFormat="1" x14ac:dyDescent="0.25">
      <c r="A208" s="22">
        <v>44496</v>
      </c>
      <c r="B208" s="19">
        <v>202100003</v>
      </c>
      <c r="C208" s="19" t="s">
        <v>444</v>
      </c>
      <c r="D208" s="20" t="s">
        <v>28</v>
      </c>
      <c r="E208" s="24" t="s">
        <v>342</v>
      </c>
      <c r="F208" s="19"/>
      <c r="G208" s="19">
        <v>235501</v>
      </c>
      <c r="H208" s="23">
        <v>245983.51</v>
      </c>
    </row>
    <row r="209" spans="1:8" x14ac:dyDescent="0.25">
      <c r="A209" s="15"/>
      <c r="B209" s="15"/>
      <c r="C209" s="15"/>
      <c r="D209" s="16"/>
      <c r="E209" s="25" t="s">
        <v>445</v>
      </c>
      <c r="F209" s="15"/>
      <c r="G209" s="15"/>
      <c r="H209" s="17">
        <f>SUM(H208:H208)</f>
        <v>245983.51</v>
      </c>
    </row>
    <row r="210" spans="1:8" s="21" customFormat="1" x14ac:dyDescent="0.25">
      <c r="A210" s="22">
        <v>44491</v>
      </c>
      <c r="B210" s="19">
        <v>202100002</v>
      </c>
      <c r="C210" s="19" t="s">
        <v>345</v>
      </c>
      <c r="D210" s="20" t="s">
        <v>28</v>
      </c>
      <c r="E210" s="24" t="s">
        <v>343</v>
      </c>
      <c r="F210" s="19"/>
      <c r="G210" s="19">
        <v>235501</v>
      </c>
      <c r="H210" s="23">
        <v>24426</v>
      </c>
    </row>
    <row r="211" spans="1:8" x14ac:dyDescent="0.25">
      <c r="A211" s="15"/>
      <c r="B211" s="15"/>
      <c r="C211" s="15"/>
      <c r="D211" s="16"/>
      <c r="E211" s="25" t="s">
        <v>344</v>
      </c>
      <c r="F211" s="15"/>
      <c r="G211" s="15"/>
      <c r="H211" s="17">
        <f>SUM(H210)</f>
        <v>24426</v>
      </c>
    </row>
    <row r="212" spans="1:8" s="21" customFormat="1" x14ac:dyDescent="0.25">
      <c r="A212" s="22">
        <v>44504</v>
      </c>
      <c r="B212" s="19">
        <v>202100009</v>
      </c>
      <c r="C212" s="19" t="s">
        <v>348</v>
      </c>
      <c r="D212" s="20" t="s">
        <v>28</v>
      </c>
      <c r="E212" s="30" t="s">
        <v>346</v>
      </c>
      <c r="F212" s="19"/>
      <c r="G212" s="19">
        <v>239101</v>
      </c>
      <c r="H212" s="23">
        <v>13985.36</v>
      </c>
    </row>
    <row r="213" spans="1:8" x14ac:dyDescent="0.25">
      <c r="A213" s="15"/>
      <c r="B213" s="15"/>
      <c r="C213" s="15"/>
      <c r="D213" s="16"/>
      <c r="E213" s="25" t="s">
        <v>347</v>
      </c>
      <c r="F213" s="15"/>
      <c r="G213" s="15"/>
      <c r="H213" s="17">
        <f>SUM(H212)</f>
        <v>13985.36</v>
      </c>
    </row>
    <row r="214" spans="1:8" s="21" customFormat="1" x14ac:dyDescent="0.25">
      <c r="A214" s="22">
        <v>44518</v>
      </c>
      <c r="B214" s="19">
        <v>202100016</v>
      </c>
      <c r="C214" s="19" t="s">
        <v>350</v>
      </c>
      <c r="D214" s="20" t="s">
        <v>28</v>
      </c>
      <c r="E214" s="30" t="s">
        <v>346</v>
      </c>
      <c r="F214" s="19"/>
      <c r="G214" s="19">
        <v>239201</v>
      </c>
      <c r="H214" s="23">
        <v>156697.38</v>
      </c>
    </row>
    <row r="215" spans="1:8" x14ac:dyDescent="0.25">
      <c r="A215" s="15"/>
      <c r="B215" s="15"/>
      <c r="C215" s="15"/>
      <c r="D215" s="16"/>
      <c r="E215" s="25" t="s">
        <v>349</v>
      </c>
      <c r="F215" s="15"/>
      <c r="G215" s="15"/>
      <c r="H215" s="17">
        <f>SUM(H214)</f>
        <v>156697.38</v>
      </c>
    </row>
    <row r="216" spans="1:8" s="21" customFormat="1" x14ac:dyDescent="0.25">
      <c r="A216" s="22" t="s">
        <v>353</v>
      </c>
      <c r="B216" s="19">
        <v>2458</v>
      </c>
      <c r="C216" s="19" t="s">
        <v>106</v>
      </c>
      <c r="D216" s="20" t="s">
        <v>28</v>
      </c>
      <c r="E216" s="24" t="s">
        <v>352</v>
      </c>
      <c r="F216" s="19"/>
      <c r="G216" s="19">
        <v>227202</v>
      </c>
      <c r="H216" s="23">
        <v>63696.4</v>
      </c>
    </row>
    <row r="217" spans="1:8" x14ac:dyDescent="0.25">
      <c r="A217" s="43"/>
      <c r="B217" s="15"/>
      <c r="C217" s="15"/>
      <c r="D217" s="16"/>
      <c r="E217" s="25" t="s">
        <v>351</v>
      </c>
      <c r="F217" s="15"/>
      <c r="G217" s="15"/>
      <c r="H217" s="17">
        <f>H216</f>
        <v>63696.4</v>
      </c>
    </row>
    <row r="218" spans="1:8" s="21" customFormat="1" x14ac:dyDescent="0.25">
      <c r="A218" s="22">
        <v>44546</v>
      </c>
      <c r="B218" s="19">
        <v>2456</v>
      </c>
      <c r="C218" s="19" t="s">
        <v>355</v>
      </c>
      <c r="D218" s="20" t="s">
        <v>28</v>
      </c>
      <c r="E218" s="24" t="s">
        <v>354</v>
      </c>
      <c r="F218" s="19"/>
      <c r="G218" s="19">
        <v>228601</v>
      </c>
      <c r="H218" s="23">
        <v>51000</v>
      </c>
    </row>
    <row r="219" spans="1:8" x14ac:dyDescent="0.25">
      <c r="A219" s="15"/>
      <c r="B219" s="15"/>
      <c r="C219" s="15"/>
      <c r="D219" s="16"/>
      <c r="E219" s="25" t="s">
        <v>356</v>
      </c>
      <c r="F219" s="15"/>
      <c r="G219" s="15"/>
      <c r="H219" s="17">
        <f>SUM(H218)</f>
        <v>51000</v>
      </c>
    </row>
    <row r="220" spans="1:8" s="21" customFormat="1" x14ac:dyDescent="0.25">
      <c r="A220" s="22">
        <v>44509</v>
      </c>
      <c r="B220" s="19">
        <v>202100008</v>
      </c>
      <c r="C220" s="19" t="s">
        <v>358</v>
      </c>
      <c r="D220" s="20" t="s">
        <v>28</v>
      </c>
      <c r="E220" s="24" t="s">
        <v>357</v>
      </c>
      <c r="F220" s="19"/>
      <c r="G220" s="19">
        <v>233201</v>
      </c>
      <c r="H220" s="23">
        <v>113245.12</v>
      </c>
    </row>
    <row r="221" spans="1:8" x14ac:dyDescent="0.25">
      <c r="A221" s="15"/>
      <c r="B221" s="15"/>
      <c r="C221" s="15"/>
      <c r="D221" s="16"/>
      <c r="E221" s="25" t="s">
        <v>359</v>
      </c>
      <c r="F221" s="15"/>
      <c r="G221" s="15"/>
      <c r="H221" s="17">
        <f>SUM(H220)</f>
        <v>113245.12</v>
      </c>
    </row>
    <row r="222" spans="1:8" s="21" customFormat="1" x14ac:dyDescent="0.25">
      <c r="A222" s="22">
        <v>44333</v>
      </c>
      <c r="B222" s="19">
        <v>1000053823</v>
      </c>
      <c r="C222" s="19" t="s">
        <v>361</v>
      </c>
      <c r="D222" s="20" t="s">
        <v>28</v>
      </c>
      <c r="E222" s="30" t="s">
        <v>360</v>
      </c>
      <c r="F222" s="19"/>
      <c r="G222" s="19">
        <v>234101</v>
      </c>
      <c r="H222" s="23">
        <v>4550</v>
      </c>
    </row>
    <row r="223" spans="1:8" s="21" customFormat="1" x14ac:dyDescent="0.25">
      <c r="A223" s="22">
        <v>44348</v>
      </c>
      <c r="B223" s="19">
        <v>1000053940</v>
      </c>
      <c r="C223" s="19" t="s">
        <v>362</v>
      </c>
      <c r="D223" s="20" t="s">
        <v>28</v>
      </c>
      <c r="E223" s="30" t="s">
        <v>360</v>
      </c>
      <c r="F223" s="19"/>
      <c r="G223" s="19">
        <v>234101</v>
      </c>
      <c r="H223" s="23">
        <v>113439</v>
      </c>
    </row>
    <row r="224" spans="1:8" s="21" customFormat="1" x14ac:dyDescent="0.25">
      <c r="A224" s="22">
        <v>44467</v>
      </c>
      <c r="B224" s="19">
        <v>1000054926</v>
      </c>
      <c r="C224" s="19" t="s">
        <v>482</v>
      </c>
      <c r="D224" s="20" t="s">
        <v>28</v>
      </c>
      <c r="E224" s="30" t="s">
        <v>360</v>
      </c>
      <c r="F224" s="19"/>
      <c r="G224" s="19">
        <v>234101</v>
      </c>
      <c r="H224" s="23">
        <v>124162</v>
      </c>
    </row>
    <row r="225" spans="1:8" x14ac:dyDescent="0.25">
      <c r="A225" s="43"/>
      <c r="B225" s="15"/>
      <c r="C225" s="15"/>
      <c r="D225" s="16"/>
      <c r="E225" s="25" t="s">
        <v>363</v>
      </c>
      <c r="F225" s="15"/>
      <c r="G225" s="15"/>
      <c r="H225" s="17">
        <f>H222+H223+H224</f>
        <v>242151</v>
      </c>
    </row>
    <row r="226" spans="1:8" s="21" customFormat="1" x14ac:dyDescent="0.25">
      <c r="A226" s="22">
        <v>44448</v>
      </c>
      <c r="B226" s="19">
        <v>1000054776</v>
      </c>
      <c r="C226" s="19" t="s">
        <v>365</v>
      </c>
      <c r="D226" s="20" t="s">
        <v>28</v>
      </c>
      <c r="E226" s="24" t="s">
        <v>364</v>
      </c>
      <c r="F226" s="19"/>
      <c r="G226" s="19">
        <v>239301</v>
      </c>
      <c r="H226" s="23">
        <v>13534.35</v>
      </c>
    </row>
    <row r="227" spans="1:8" s="21" customFormat="1" x14ac:dyDescent="0.25">
      <c r="A227" s="22">
        <v>44483</v>
      </c>
      <c r="B227" s="19">
        <v>1000055078</v>
      </c>
      <c r="C227" s="19" t="s">
        <v>366</v>
      </c>
      <c r="D227" s="20" t="s">
        <v>28</v>
      </c>
      <c r="E227" s="24" t="s">
        <v>364</v>
      </c>
      <c r="F227" s="19"/>
      <c r="G227" s="19">
        <v>239301</v>
      </c>
      <c r="H227" s="23">
        <v>19515.099999999999</v>
      </c>
    </row>
    <row r="228" spans="1:8" x14ac:dyDescent="0.25">
      <c r="A228" s="15"/>
      <c r="B228" s="15"/>
      <c r="C228" s="15"/>
      <c r="D228" s="16"/>
      <c r="E228" s="25" t="s">
        <v>367</v>
      </c>
      <c r="F228" s="15"/>
      <c r="G228" s="15"/>
      <c r="H228" s="17">
        <f>SUM(H226:H227)</f>
        <v>33049.449999999997</v>
      </c>
    </row>
    <row r="229" spans="1:8" s="21" customFormat="1" x14ac:dyDescent="0.25">
      <c r="A229" s="22">
        <v>44326</v>
      </c>
      <c r="B229" s="19">
        <v>1000053744</v>
      </c>
      <c r="C229" s="19" t="s">
        <v>370</v>
      </c>
      <c r="D229" s="20" t="s">
        <v>28</v>
      </c>
      <c r="E229" s="24" t="s">
        <v>368</v>
      </c>
      <c r="F229" s="19"/>
      <c r="G229" s="19">
        <v>234101</v>
      </c>
      <c r="H229" s="23">
        <v>72000</v>
      </c>
    </row>
    <row r="230" spans="1:8" s="21" customFormat="1" x14ac:dyDescent="0.25">
      <c r="A230" s="22">
        <v>44333</v>
      </c>
      <c r="B230" s="19">
        <v>1000053816</v>
      </c>
      <c r="C230" s="19" t="s">
        <v>371</v>
      </c>
      <c r="D230" s="20" t="s">
        <v>28</v>
      </c>
      <c r="E230" s="24" t="s">
        <v>368</v>
      </c>
      <c r="F230" s="19"/>
      <c r="G230" s="19">
        <v>234101</v>
      </c>
      <c r="H230" s="23">
        <v>37106</v>
      </c>
    </row>
    <row r="231" spans="1:8" s="21" customFormat="1" x14ac:dyDescent="0.25">
      <c r="A231" s="22">
        <v>44340</v>
      </c>
      <c r="B231" s="19">
        <v>1000053867</v>
      </c>
      <c r="C231" s="19" t="s">
        <v>208</v>
      </c>
      <c r="D231" s="20" t="s">
        <v>28</v>
      </c>
      <c r="E231" s="24" t="s">
        <v>368</v>
      </c>
      <c r="F231" s="19"/>
      <c r="G231" s="19">
        <v>239301</v>
      </c>
      <c r="H231" s="23">
        <v>38625</v>
      </c>
    </row>
    <row r="232" spans="1:8" s="21" customFormat="1" x14ac:dyDescent="0.25">
      <c r="A232" s="22">
        <v>44341</v>
      </c>
      <c r="B232" s="19">
        <v>1000053873</v>
      </c>
      <c r="C232" s="19" t="s">
        <v>372</v>
      </c>
      <c r="D232" s="20" t="s">
        <v>28</v>
      </c>
      <c r="E232" s="24" t="s">
        <v>368</v>
      </c>
      <c r="F232" s="19"/>
      <c r="G232" s="19">
        <v>234101</v>
      </c>
      <c r="H232" s="23">
        <v>17860</v>
      </c>
    </row>
    <row r="233" spans="1:8" s="21" customFormat="1" x14ac:dyDescent="0.25">
      <c r="A233" s="22">
        <v>44376</v>
      </c>
      <c r="B233" s="19">
        <v>1000054172</v>
      </c>
      <c r="C233" s="19" t="s">
        <v>373</v>
      </c>
      <c r="D233" s="20" t="s">
        <v>28</v>
      </c>
      <c r="E233" s="24" t="s">
        <v>368</v>
      </c>
      <c r="F233" s="19"/>
      <c r="G233" s="19">
        <v>234101</v>
      </c>
      <c r="H233" s="23">
        <v>20982</v>
      </c>
    </row>
    <row r="234" spans="1:8" s="21" customFormat="1" x14ac:dyDescent="0.25">
      <c r="A234" s="22">
        <v>44470</v>
      </c>
      <c r="B234" s="19">
        <v>1000054960</v>
      </c>
      <c r="C234" s="19" t="s">
        <v>374</v>
      </c>
      <c r="D234" s="20" t="s">
        <v>28</v>
      </c>
      <c r="E234" s="24" t="s">
        <v>368</v>
      </c>
      <c r="F234" s="19"/>
      <c r="G234" s="19">
        <v>234101</v>
      </c>
      <c r="H234" s="23">
        <v>50000</v>
      </c>
    </row>
    <row r="235" spans="1:8" x14ac:dyDescent="0.25">
      <c r="A235" s="15"/>
      <c r="B235" s="15"/>
      <c r="C235" s="15"/>
      <c r="D235" s="16"/>
      <c r="E235" s="25" t="s">
        <v>369</v>
      </c>
      <c r="F235" s="15"/>
      <c r="G235" s="15"/>
      <c r="H235" s="17">
        <f>SUM(H229:H234)</f>
        <v>236573</v>
      </c>
    </row>
    <row r="236" spans="1:8" s="21" customFormat="1" x14ac:dyDescent="0.25">
      <c r="A236" s="22">
        <v>44456</v>
      </c>
      <c r="B236" s="19">
        <v>1000054827</v>
      </c>
      <c r="C236" s="19" t="s">
        <v>378</v>
      </c>
      <c r="D236" s="20" t="s">
        <v>28</v>
      </c>
      <c r="E236" s="24" t="s">
        <v>375</v>
      </c>
      <c r="F236" s="19"/>
      <c r="G236" s="19">
        <v>239301</v>
      </c>
      <c r="H236" s="23">
        <v>51247.4</v>
      </c>
    </row>
    <row r="237" spans="1:8" s="21" customFormat="1" x14ac:dyDescent="0.25">
      <c r="A237" s="22">
        <v>44459</v>
      </c>
      <c r="B237" s="19">
        <v>1000054849</v>
      </c>
      <c r="C237" s="19" t="s">
        <v>377</v>
      </c>
      <c r="D237" s="20" t="s">
        <v>28</v>
      </c>
      <c r="E237" s="24" t="s">
        <v>375</v>
      </c>
      <c r="F237" s="19"/>
      <c r="G237" s="19">
        <v>234101</v>
      </c>
      <c r="H237" s="23">
        <v>71400</v>
      </c>
    </row>
    <row r="238" spans="1:8" s="21" customFormat="1" x14ac:dyDescent="0.25">
      <c r="A238" s="22">
        <v>44467</v>
      </c>
      <c r="B238" s="19">
        <v>1000054914</v>
      </c>
      <c r="C238" s="19" t="s">
        <v>379</v>
      </c>
      <c r="D238" s="20" t="s">
        <v>28</v>
      </c>
      <c r="E238" s="24" t="s">
        <v>375</v>
      </c>
      <c r="F238" s="19"/>
      <c r="G238" s="19">
        <v>239301</v>
      </c>
      <c r="H238" s="23">
        <v>4130</v>
      </c>
    </row>
    <row r="239" spans="1:8" s="21" customFormat="1" x14ac:dyDescent="0.25">
      <c r="A239" s="22">
        <v>44467</v>
      </c>
      <c r="B239" s="19">
        <v>1000054915</v>
      </c>
      <c r="C239" s="19" t="s">
        <v>380</v>
      </c>
      <c r="D239" s="20" t="s">
        <v>28</v>
      </c>
      <c r="E239" s="24" t="s">
        <v>375</v>
      </c>
      <c r="F239" s="19"/>
      <c r="G239" s="19">
        <v>234101</v>
      </c>
      <c r="H239" s="23">
        <v>15385</v>
      </c>
    </row>
    <row r="240" spans="1:8" x14ac:dyDescent="0.25">
      <c r="A240" s="15"/>
      <c r="B240" s="15"/>
      <c r="C240" s="15"/>
      <c r="D240" s="16"/>
      <c r="E240" s="25" t="s">
        <v>376</v>
      </c>
      <c r="F240" s="15"/>
      <c r="G240" s="15"/>
      <c r="H240" s="17">
        <f>SUM(H236:H239)</f>
        <v>142162.4</v>
      </c>
    </row>
    <row r="241" spans="1:8" s="21" customFormat="1" x14ac:dyDescent="0.25">
      <c r="A241" s="22">
        <v>44376</v>
      </c>
      <c r="B241" s="19">
        <v>1000054156</v>
      </c>
      <c r="C241" s="19" t="s">
        <v>383</v>
      </c>
      <c r="D241" s="20" t="s">
        <v>28</v>
      </c>
      <c r="E241" s="24" t="s">
        <v>382</v>
      </c>
      <c r="F241" s="19"/>
      <c r="G241" s="19">
        <v>234101</v>
      </c>
      <c r="H241" s="23">
        <v>124280</v>
      </c>
    </row>
    <row r="242" spans="1:8" s="21" customFormat="1" x14ac:dyDescent="0.25">
      <c r="A242" s="22">
        <v>44404</v>
      </c>
      <c r="B242" s="19">
        <v>1000054378</v>
      </c>
      <c r="C242" s="19" t="s">
        <v>384</v>
      </c>
      <c r="D242" s="20" t="s">
        <v>28</v>
      </c>
      <c r="E242" s="24" t="s">
        <v>382</v>
      </c>
      <c r="F242" s="19"/>
      <c r="G242" s="19">
        <v>234101</v>
      </c>
      <c r="H242" s="23">
        <v>91700</v>
      </c>
    </row>
    <row r="243" spans="1:8" s="21" customFormat="1" x14ac:dyDescent="0.25">
      <c r="A243" s="22">
        <v>44404</v>
      </c>
      <c r="B243" s="19">
        <v>1000054381</v>
      </c>
      <c r="C243" s="19" t="s">
        <v>385</v>
      </c>
      <c r="D243" s="20" t="s">
        <v>28</v>
      </c>
      <c r="E243" s="24" t="s">
        <v>382</v>
      </c>
      <c r="F243" s="19"/>
      <c r="G243" s="19">
        <v>234101</v>
      </c>
      <c r="H243" s="23">
        <v>90152</v>
      </c>
    </row>
    <row r="244" spans="1:8" x14ac:dyDescent="0.25">
      <c r="A244" s="15"/>
      <c r="B244" s="15"/>
      <c r="C244" s="15"/>
      <c r="D244" s="16"/>
      <c r="E244" s="25" t="s">
        <v>381</v>
      </c>
      <c r="F244" s="15"/>
      <c r="G244" s="15"/>
      <c r="H244" s="17">
        <f>SUM(H241:H243)</f>
        <v>306132</v>
      </c>
    </row>
    <row r="245" spans="1:8" s="21" customFormat="1" x14ac:dyDescent="0.25">
      <c r="A245" s="22">
        <v>44491</v>
      </c>
      <c r="B245" s="19">
        <v>1000055183</v>
      </c>
      <c r="C245" s="19" t="s">
        <v>387</v>
      </c>
      <c r="D245" s="20" t="s">
        <v>28</v>
      </c>
      <c r="E245" s="24" t="s">
        <v>386</v>
      </c>
      <c r="F245" s="19"/>
      <c r="G245" s="19">
        <v>239301</v>
      </c>
      <c r="H245" s="23">
        <v>78700</v>
      </c>
    </row>
    <row r="246" spans="1:8" s="21" customFormat="1" x14ac:dyDescent="0.25">
      <c r="A246" s="22">
        <v>44526</v>
      </c>
      <c r="B246" s="19">
        <v>1000055417</v>
      </c>
      <c r="C246" s="19" t="s">
        <v>389</v>
      </c>
      <c r="D246" s="20" t="s">
        <v>28</v>
      </c>
      <c r="E246" s="24" t="s">
        <v>386</v>
      </c>
      <c r="F246" s="19"/>
      <c r="G246" s="19">
        <v>234101</v>
      </c>
      <c r="H246" s="23">
        <v>76000</v>
      </c>
    </row>
    <row r="247" spans="1:8" s="21" customFormat="1" x14ac:dyDescent="0.25">
      <c r="A247" s="22">
        <v>44526</v>
      </c>
      <c r="B247" s="19">
        <v>1000055456</v>
      </c>
      <c r="C247" s="19" t="s">
        <v>388</v>
      </c>
      <c r="D247" s="20" t="s">
        <v>28</v>
      </c>
      <c r="E247" s="24" t="s">
        <v>386</v>
      </c>
      <c r="F247" s="19"/>
      <c r="G247" s="19">
        <v>239301</v>
      </c>
      <c r="H247" s="23">
        <v>100300</v>
      </c>
    </row>
    <row r="248" spans="1:8" x14ac:dyDescent="0.25">
      <c r="A248" s="15"/>
      <c r="B248" s="15"/>
      <c r="C248" s="15"/>
      <c r="D248" s="16"/>
      <c r="E248" s="25" t="s">
        <v>390</v>
      </c>
      <c r="F248" s="15"/>
      <c r="G248" s="15"/>
      <c r="H248" s="17">
        <f>SUM(H245:H247)</f>
        <v>255000</v>
      </c>
    </row>
    <row r="249" spans="1:8" s="21" customFormat="1" x14ac:dyDescent="0.25">
      <c r="A249" s="22">
        <v>44543</v>
      </c>
      <c r="B249" s="19"/>
      <c r="C249" s="19" t="s">
        <v>393</v>
      </c>
      <c r="D249" s="20" t="s">
        <v>28</v>
      </c>
      <c r="E249" s="24" t="s">
        <v>392</v>
      </c>
      <c r="F249" s="19"/>
      <c r="G249" s="19">
        <v>228706</v>
      </c>
      <c r="H249" s="23">
        <v>13000</v>
      </c>
    </row>
    <row r="250" spans="1:8" x14ac:dyDescent="0.25">
      <c r="A250" s="15"/>
      <c r="B250" s="15"/>
      <c r="C250" s="15"/>
      <c r="D250" s="16"/>
      <c r="E250" s="25" t="s">
        <v>391</v>
      </c>
      <c r="F250" s="15"/>
      <c r="G250" s="15"/>
      <c r="H250" s="17">
        <f>SUM(H249)</f>
        <v>13000</v>
      </c>
    </row>
    <row r="251" spans="1:8" s="21" customFormat="1" x14ac:dyDescent="0.25">
      <c r="A251" s="22">
        <v>44542</v>
      </c>
      <c r="B251" s="19"/>
      <c r="C251" s="19" t="s">
        <v>394</v>
      </c>
      <c r="D251" s="20" t="s">
        <v>28</v>
      </c>
      <c r="E251" s="24" t="s">
        <v>98</v>
      </c>
      <c r="F251" s="19"/>
      <c r="G251" s="19">
        <v>228706</v>
      </c>
      <c r="H251" s="23">
        <v>57200</v>
      </c>
    </row>
    <row r="252" spans="1:8" x14ac:dyDescent="0.25">
      <c r="A252" s="15"/>
      <c r="B252" s="43"/>
      <c r="C252" s="15"/>
      <c r="D252" s="16"/>
      <c r="E252" s="25" t="s">
        <v>395</v>
      </c>
      <c r="F252" s="15"/>
      <c r="G252" s="15"/>
      <c r="H252" s="17">
        <f>SUM(H251)</f>
        <v>57200</v>
      </c>
    </row>
    <row r="253" spans="1:8" s="21" customFormat="1" x14ac:dyDescent="0.25">
      <c r="A253" s="22">
        <v>44420</v>
      </c>
      <c r="B253" s="19">
        <v>1000054507</v>
      </c>
      <c r="C253" s="19" t="s">
        <v>398</v>
      </c>
      <c r="D253" s="20" t="s">
        <v>28</v>
      </c>
      <c r="E253" s="24" t="s">
        <v>397</v>
      </c>
      <c r="F253" s="19"/>
      <c r="G253" s="19">
        <v>239101</v>
      </c>
      <c r="H253" s="23">
        <v>128912</v>
      </c>
    </row>
    <row r="254" spans="1:8" s="21" customFormat="1" x14ac:dyDescent="0.25">
      <c r="A254" s="22">
        <v>44426</v>
      </c>
      <c r="B254" s="19">
        <v>1000054554</v>
      </c>
      <c r="C254" s="19" t="s">
        <v>399</v>
      </c>
      <c r="D254" s="20" t="s">
        <v>28</v>
      </c>
      <c r="E254" s="24" t="s">
        <v>397</v>
      </c>
      <c r="F254" s="19"/>
      <c r="G254" s="19">
        <v>234101</v>
      </c>
      <c r="H254" s="23">
        <v>101790</v>
      </c>
    </row>
    <row r="255" spans="1:8" x14ac:dyDescent="0.25">
      <c r="A255" s="15"/>
      <c r="B255" s="15"/>
      <c r="C255" s="15"/>
      <c r="D255" s="16"/>
      <c r="E255" s="25" t="s">
        <v>396</v>
      </c>
      <c r="F255" s="15"/>
      <c r="G255" s="15"/>
      <c r="H255" s="17">
        <f>SUM(H253:H254)</f>
        <v>230702</v>
      </c>
    </row>
    <row r="256" spans="1:8" s="21" customFormat="1" x14ac:dyDescent="0.25">
      <c r="A256" s="22">
        <v>43852</v>
      </c>
      <c r="B256" s="19">
        <v>1000050524</v>
      </c>
      <c r="C256" s="19" t="s">
        <v>401</v>
      </c>
      <c r="D256" s="20" t="s">
        <v>28</v>
      </c>
      <c r="E256" s="24" t="s">
        <v>400</v>
      </c>
      <c r="F256" s="19"/>
      <c r="G256" s="19">
        <v>237203</v>
      </c>
      <c r="H256" s="23">
        <v>91481.5</v>
      </c>
    </row>
    <row r="257" spans="1:8" s="21" customFormat="1" x14ac:dyDescent="0.25">
      <c r="A257" s="22">
        <v>43858</v>
      </c>
      <c r="B257" s="19">
        <v>1000050570</v>
      </c>
      <c r="C257" s="19" t="s">
        <v>403</v>
      </c>
      <c r="D257" s="20" t="s">
        <v>28</v>
      </c>
      <c r="E257" s="24" t="s">
        <v>400</v>
      </c>
      <c r="F257" s="19"/>
      <c r="G257" s="19">
        <v>234101</v>
      </c>
      <c r="H257" s="23">
        <v>61000</v>
      </c>
    </row>
    <row r="258" spans="1:8" s="21" customFormat="1" x14ac:dyDescent="0.25">
      <c r="A258" s="22">
        <v>43902</v>
      </c>
      <c r="B258" s="19">
        <v>1000050930</v>
      </c>
      <c r="C258" s="19" t="s">
        <v>402</v>
      </c>
      <c r="D258" s="20" t="s">
        <v>28</v>
      </c>
      <c r="E258" s="24" t="s">
        <v>400</v>
      </c>
      <c r="F258" s="19"/>
      <c r="G258" s="19">
        <v>239301</v>
      </c>
      <c r="H258" s="23">
        <v>63823.26</v>
      </c>
    </row>
    <row r="259" spans="1:8" x14ac:dyDescent="0.25">
      <c r="A259" s="15"/>
      <c r="B259" s="15"/>
      <c r="C259" s="15"/>
      <c r="D259" s="16"/>
      <c r="E259" s="25" t="s">
        <v>404</v>
      </c>
      <c r="F259" s="15"/>
      <c r="G259" s="15"/>
      <c r="H259" s="17">
        <f>SUM(H256:H258)</f>
        <v>216304.76</v>
      </c>
    </row>
    <row r="260" spans="1:8" s="21" customFormat="1" x14ac:dyDescent="0.25">
      <c r="A260" s="22">
        <v>43791</v>
      </c>
      <c r="B260" s="19">
        <v>1000050061</v>
      </c>
      <c r="C260" s="19" t="s">
        <v>406</v>
      </c>
      <c r="D260" s="20" t="s">
        <v>28</v>
      </c>
      <c r="E260" s="30" t="s">
        <v>405</v>
      </c>
      <c r="F260" s="19"/>
      <c r="G260" s="19">
        <v>236306</v>
      </c>
      <c r="H260" s="23">
        <v>13961</v>
      </c>
    </row>
    <row r="261" spans="1:8" s="21" customFormat="1" x14ac:dyDescent="0.25">
      <c r="A261" s="22">
        <v>43801</v>
      </c>
      <c r="B261" s="19">
        <v>1000050136</v>
      </c>
      <c r="C261" s="19" t="s">
        <v>407</v>
      </c>
      <c r="D261" s="20" t="s">
        <v>28</v>
      </c>
      <c r="E261" s="30" t="s">
        <v>405</v>
      </c>
      <c r="F261" s="19"/>
      <c r="G261" s="19">
        <v>236303</v>
      </c>
      <c r="H261" s="23">
        <v>118822.81</v>
      </c>
    </row>
    <row r="262" spans="1:8" x14ac:dyDescent="0.25">
      <c r="A262" s="15"/>
      <c r="B262" s="15"/>
      <c r="C262" s="15"/>
      <c r="D262" s="16"/>
      <c r="E262" s="25" t="s">
        <v>408</v>
      </c>
      <c r="F262" s="15"/>
      <c r="G262" s="15"/>
      <c r="H262" s="17">
        <f>SUM(H260:H261)</f>
        <v>132783.81</v>
      </c>
    </row>
    <row r="263" spans="1:8" s="21" customFormat="1" x14ac:dyDescent="0.25">
      <c r="A263" s="22">
        <v>44508</v>
      </c>
      <c r="B263" s="19">
        <v>202100014</v>
      </c>
      <c r="C263" s="19" t="s">
        <v>411</v>
      </c>
      <c r="D263" s="20" t="s">
        <v>28</v>
      </c>
      <c r="E263" s="24" t="s">
        <v>410</v>
      </c>
      <c r="F263" s="19"/>
      <c r="G263" s="19">
        <v>233301</v>
      </c>
      <c r="H263" s="23">
        <v>73632</v>
      </c>
    </row>
    <row r="264" spans="1:8" x14ac:dyDescent="0.25">
      <c r="A264" s="15"/>
      <c r="B264" s="15"/>
      <c r="C264" s="15"/>
      <c r="D264" s="16"/>
      <c r="E264" s="25" t="s">
        <v>409</v>
      </c>
      <c r="F264" s="15"/>
      <c r="G264" s="15"/>
      <c r="H264" s="17">
        <f>SUM(H263)</f>
        <v>73632</v>
      </c>
    </row>
    <row r="265" spans="1:8" x14ac:dyDescent="0.25">
      <c r="A265" s="15"/>
      <c r="B265" s="15"/>
      <c r="C265" s="15"/>
      <c r="D265" s="16"/>
      <c r="E265" s="25" t="s">
        <v>412</v>
      </c>
      <c r="F265" s="15"/>
      <c r="G265" s="15"/>
      <c r="H265" s="17"/>
    </row>
    <row r="266" spans="1:8" s="21" customFormat="1" x14ac:dyDescent="0.25">
      <c r="A266" s="22">
        <v>44528</v>
      </c>
      <c r="B266" s="19">
        <v>2459</v>
      </c>
      <c r="C266" s="19" t="s">
        <v>414</v>
      </c>
      <c r="D266" s="20" t="s">
        <v>28</v>
      </c>
      <c r="E266" s="30" t="s">
        <v>413</v>
      </c>
      <c r="F266" s="19"/>
      <c r="G266" s="19">
        <v>221301</v>
      </c>
      <c r="H266" s="23">
        <v>3529.26</v>
      </c>
    </row>
    <row r="267" spans="1:8" s="21" customFormat="1" x14ac:dyDescent="0.25">
      <c r="A267" s="22">
        <v>44528</v>
      </c>
      <c r="B267" s="19">
        <v>2461</v>
      </c>
      <c r="C267" s="19" t="s">
        <v>415</v>
      </c>
      <c r="D267" s="20" t="s">
        <v>28</v>
      </c>
      <c r="E267" s="30" t="s">
        <v>413</v>
      </c>
      <c r="F267" s="19"/>
      <c r="G267" s="19">
        <v>221301</v>
      </c>
      <c r="H267" s="23">
        <v>2251.5500000000002</v>
      </c>
    </row>
    <row r="268" spans="1:8" s="21" customFormat="1" x14ac:dyDescent="0.25">
      <c r="A268" s="22">
        <v>44528</v>
      </c>
      <c r="B268" s="19">
        <v>2462</v>
      </c>
      <c r="C268" s="19" t="s">
        <v>416</v>
      </c>
      <c r="D268" s="20" t="s">
        <v>28</v>
      </c>
      <c r="E268" s="30" t="s">
        <v>413</v>
      </c>
      <c r="F268" s="19"/>
      <c r="G268" s="19">
        <v>221301</v>
      </c>
      <c r="H268" s="23">
        <v>237656.81</v>
      </c>
    </row>
    <row r="269" spans="1:8" s="21" customFormat="1" x14ac:dyDescent="0.25">
      <c r="A269" s="22">
        <v>44528</v>
      </c>
      <c r="B269" s="19">
        <v>2460</v>
      </c>
      <c r="C269" s="19" t="s">
        <v>417</v>
      </c>
      <c r="D269" s="20" t="s">
        <v>28</v>
      </c>
      <c r="E269" s="30" t="s">
        <v>413</v>
      </c>
      <c r="F269" s="19"/>
      <c r="G269" s="19">
        <v>221301</v>
      </c>
      <c r="H269" s="23">
        <v>16880.86</v>
      </c>
    </row>
    <row r="270" spans="1:8" x14ac:dyDescent="0.25">
      <c r="A270" s="15"/>
      <c r="B270" s="15"/>
      <c r="C270" s="15"/>
      <c r="D270" s="16"/>
      <c r="E270" s="25" t="s">
        <v>418</v>
      </c>
      <c r="F270" s="15"/>
      <c r="G270" s="15"/>
      <c r="H270" s="17">
        <f>SUM(H266:H269)</f>
        <v>260318.47999999998</v>
      </c>
    </row>
    <row r="271" spans="1:8" s="21" customFormat="1" x14ac:dyDescent="0.25">
      <c r="A271" s="22">
        <v>44194</v>
      </c>
      <c r="B271" s="19">
        <v>2109</v>
      </c>
      <c r="C271" s="19" t="s">
        <v>420</v>
      </c>
      <c r="D271" s="20" t="s">
        <v>28</v>
      </c>
      <c r="E271" s="30" t="s">
        <v>419</v>
      </c>
      <c r="F271" s="19"/>
      <c r="G271" s="19">
        <v>228501</v>
      </c>
      <c r="H271" s="23">
        <v>47200</v>
      </c>
    </row>
    <row r="272" spans="1:8" s="21" customFormat="1" x14ac:dyDescent="0.25">
      <c r="A272" s="22">
        <v>44253</v>
      </c>
      <c r="B272" s="19">
        <v>2160</v>
      </c>
      <c r="C272" s="19" t="s">
        <v>421</v>
      </c>
      <c r="D272" s="20" t="s">
        <v>28</v>
      </c>
      <c r="E272" s="30" t="s">
        <v>419</v>
      </c>
      <c r="F272" s="19"/>
      <c r="G272" s="19">
        <v>228501</v>
      </c>
      <c r="H272" s="23">
        <v>47200</v>
      </c>
    </row>
    <row r="273" spans="1:8" s="21" customFormat="1" x14ac:dyDescent="0.25">
      <c r="A273" s="22">
        <v>44284</v>
      </c>
      <c r="B273" s="19">
        <v>2171</v>
      </c>
      <c r="C273" s="19" t="s">
        <v>422</v>
      </c>
      <c r="D273" s="20" t="s">
        <v>28</v>
      </c>
      <c r="E273" s="30" t="s">
        <v>419</v>
      </c>
      <c r="F273" s="19"/>
      <c r="G273" s="19">
        <v>228501</v>
      </c>
      <c r="H273" s="23">
        <v>47200</v>
      </c>
    </row>
    <row r="274" spans="1:8" x14ac:dyDescent="0.25">
      <c r="A274" s="15"/>
      <c r="B274" s="15"/>
      <c r="C274" s="15"/>
      <c r="D274" s="16"/>
      <c r="E274" s="25" t="s">
        <v>423</v>
      </c>
      <c r="F274" s="15"/>
      <c r="G274" s="15"/>
      <c r="H274" s="17">
        <f>SUM(H271:H273)</f>
        <v>141600</v>
      </c>
    </row>
    <row r="275" spans="1:8" s="21" customFormat="1" x14ac:dyDescent="0.25">
      <c r="A275" s="22">
        <v>44327</v>
      </c>
      <c r="B275" s="19">
        <v>1000053746</v>
      </c>
      <c r="C275" s="19" t="s">
        <v>426</v>
      </c>
      <c r="D275" s="20" t="s">
        <v>28</v>
      </c>
      <c r="E275" s="24" t="s">
        <v>424</v>
      </c>
      <c r="F275" s="19"/>
      <c r="G275" s="19">
        <v>234101</v>
      </c>
      <c r="H275" s="23">
        <v>118700</v>
      </c>
    </row>
    <row r="276" spans="1:8" s="21" customFormat="1" x14ac:dyDescent="0.25">
      <c r="A276" s="22">
        <v>44334</v>
      </c>
      <c r="B276" s="19">
        <v>1000053828</v>
      </c>
      <c r="C276" s="19" t="s">
        <v>427</v>
      </c>
      <c r="D276" s="20" t="s">
        <v>28</v>
      </c>
      <c r="E276" s="24" t="s">
        <v>424</v>
      </c>
      <c r="F276" s="19"/>
      <c r="G276" s="19">
        <v>234101</v>
      </c>
      <c r="H276" s="23">
        <v>110150</v>
      </c>
    </row>
    <row r="277" spans="1:8" s="21" customFormat="1" x14ac:dyDescent="0.25">
      <c r="A277" s="22">
        <v>44341</v>
      </c>
      <c r="B277" s="19">
        <v>1000053870</v>
      </c>
      <c r="C277" s="19" t="s">
        <v>428</v>
      </c>
      <c r="D277" s="20" t="s">
        <v>28</v>
      </c>
      <c r="E277" s="24" t="s">
        <v>424</v>
      </c>
      <c r="F277" s="19"/>
      <c r="G277" s="19">
        <v>239301</v>
      </c>
      <c r="H277" s="23">
        <v>4956</v>
      </c>
    </row>
    <row r="278" spans="1:8" s="21" customFormat="1" x14ac:dyDescent="0.25">
      <c r="A278" s="22">
        <v>44349</v>
      </c>
      <c r="B278" s="19">
        <v>1000053962</v>
      </c>
      <c r="C278" s="19" t="s">
        <v>429</v>
      </c>
      <c r="D278" s="20" t="s">
        <v>28</v>
      </c>
      <c r="E278" s="24" t="s">
        <v>424</v>
      </c>
      <c r="F278" s="19"/>
      <c r="G278" s="19">
        <v>239301</v>
      </c>
      <c r="H278" s="23">
        <v>17600</v>
      </c>
    </row>
    <row r="279" spans="1:8" x14ac:dyDescent="0.25">
      <c r="A279" s="15"/>
      <c r="B279" s="15"/>
      <c r="C279" s="15"/>
      <c r="D279" s="16"/>
      <c r="E279" s="25" t="s">
        <v>425</v>
      </c>
      <c r="F279" s="15"/>
      <c r="G279" s="15"/>
      <c r="H279" s="17">
        <f>SUM(H275:H278)</f>
        <v>251406</v>
      </c>
    </row>
    <row r="280" spans="1:8" s="21" customFormat="1" x14ac:dyDescent="0.25">
      <c r="A280" s="22">
        <v>44336</v>
      </c>
      <c r="B280" s="19">
        <v>1000053847</v>
      </c>
      <c r="C280" s="19" t="s">
        <v>431</v>
      </c>
      <c r="D280" s="20" t="s">
        <v>28</v>
      </c>
      <c r="E280" s="24" t="s">
        <v>430</v>
      </c>
      <c r="F280" s="19"/>
      <c r="G280" s="19">
        <v>239301</v>
      </c>
      <c r="H280" s="23">
        <v>41565.5</v>
      </c>
    </row>
    <row r="281" spans="1:8" s="21" customFormat="1" x14ac:dyDescent="0.25">
      <c r="A281" s="22">
        <v>44344</v>
      </c>
      <c r="B281" s="19">
        <v>1000053914</v>
      </c>
      <c r="C281" s="19" t="s">
        <v>432</v>
      </c>
      <c r="D281" s="20" t="s">
        <v>28</v>
      </c>
      <c r="E281" s="24" t="s">
        <v>430</v>
      </c>
      <c r="F281" s="19"/>
      <c r="G281" s="19">
        <v>239301</v>
      </c>
      <c r="H281" s="23">
        <v>100707.04</v>
      </c>
    </row>
    <row r="282" spans="1:8" s="21" customFormat="1" x14ac:dyDescent="0.25">
      <c r="A282" s="22">
        <v>44376</v>
      </c>
      <c r="B282" s="19">
        <v>1000054148</v>
      </c>
      <c r="C282" s="19" t="s">
        <v>433</v>
      </c>
      <c r="D282" s="20" t="s">
        <v>28</v>
      </c>
      <c r="E282" s="24" t="s">
        <v>430</v>
      </c>
      <c r="F282" s="19"/>
      <c r="G282" s="19">
        <v>239301</v>
      </c>
      <c r="H282" s="23">
        <v>60208.5</v>
      </c>
    </row>
    <row r="283" spans="1:8" s="21" customFormat="1" x14ac:dyDescent="0.25">
      <c r="A283" s="22">
        <v>44391</v>
      </c>
      <c r="B283" s="19">
        <v>1000054272</v>
      </c>
      <c r="C283" s="19" t="s">
        <v>483</v>
      </c>
      <c r="D283" s="20" t="s">
        <v>28</v>
      </c>
      <c r="E283" s="24" t="s">
        <v>430</v>
      </c>
      <c r="F283" s="19"/>
      <c r="G283" s="19">
        <v>239301</v>
      </c>
      <c r="H283" s="23">
        <v>53400.9</v>
      </c>
    </row>
    <row r="284" spans="1:8" x14ac:dyDescent="0.25">
      <c r="A284" s="15"/>
      <c r="B284" s="15"/>
      <c r="C284" s="15"/>
      <c r="D284" s="16"/>
      <c r="E284" s="25" t="s">
        <v>434</v>
      </c>
      <c r="F284" s="15"/>
      <c r="G284" s="15"/>
      <c r="H284" s="17">
        <f>SUM(H280:H283)</f>
        <v>255881.93999999997</v>
      </c>
    </row>
    <row r="285" spans="1:8" s="21" customFormat="1" x14ac:dyDescent="0.25">
      <c r="A285" s="22">
        <v>44517</v>
      </c>
      <c r="B285" s="19">
        <v>1000055349</v>
      </c>
      <c r="C285" s="19" t="s">
        <v>435</v>
      </c>
      <c r="D285" s="20" t="s">
        <v>28</v>
      </c>
      <c r="E285" s="24" t="s">
        <v>104</v>
      </c>
      <c r="F285" s="19"/>
      <c r="G285" s="19">
        <v>239301</v>
      </c>
      <c r="H285" s="23">
        <v>121827.05</v>
      </c>
    </row>
    <row r="286" spans="1:8" s="21" customFormat="1" x14ac:dyDescent="0.25">
      <c r="A286" s="22">
        <v>44517</v>
      </c>
      <c r="B286" s="19">
        <v>2438</v>
      </c>
      <c r="C286" s="19" t="s">
        <v>439</v>
      </c>
      <c r="D286" s="20" t="s">
        <v>28</v>
      </c>
      <c r="E286" s="24" t="s">
        <v>104</v>
      </c>
      <c r="F286" s="19"/>
      <c r="G286" s="19">
        <v>228301</v>
      </c>
      <c r="H286" s="23">
        <v>27765.4</v>
      </c>
    </row>
    <row r="287" spans="1:8" s="21" customFormat="1" x14ac:dyDescent="0.25">
      <c r="A287" s="22">
        <v>44524</v>
      </c>
      <c r="B287" s="19">
        <v>1000055397</v>
      </c>
      <c r="C287" s="19" t="s">
        <v>436</v>
      </c>
      <c r="D287" s="20" t="s">
        <v>28</v>
      </c>
      <c r="E287" s="24" t="s">
        <v>104</v>
      </c>
      <c r="F287" s="19"/>
      <c r="G287" s="19">
        <v>239301</v>
      </c>
      <c r="H287" s="23">
        <v>128371.73</v>
      </c>
    </row>
    <row r="288" spans="1:8" s="21" customFormat="1" x14ac:dyDescent="0.25">
      <c r="A288" s="22">
        <v>44526</v>
      </c>
      <c r="B288" s="19">
        <v>1000055419</v>
      </c>
      <c r="C288" s="19" t="s">
        <v>438</v>
      </c>
      <c r="D288" s="20" t="s">
        <v>28</v>
      </c>
      <c r="E288" s="24" t="s">
        <v>104</v>
      </c>
      <c r="F288" s="19"/>
      <c r="G288" s="19">
        <v>234101</v>
      </c>
      <c r="H288" s="23">
        <v>95400</v>
      </c>
    </row>
    <row r="289" spans="1:8" s="21" customFormat="1" x14ac:dyDescent="0.25">
      <c r="A289" s="22">
        <v>44530</v>
      </c>
      <c r="B289" s="19">
        <v>1000055452</v>
      </c>
      <c r="C289" s="19" t="s">
        <v>437</v>
      </c>
      <c r="D289" s="20" t="s">
        <v>28</v>
      </c>
      <c r="E289" s="24" t="s">
        <v>104</v>
      </c>
      <c r="F289" s="19"/>
      <c r="G289" s="19">
        <v>239301</v>
      </c>
      <c r="H289" s="23">
        <v>92276.68</v>
      </c>
    </row>
    <row r="290" spans="1:8" s="21" customFormat="1" x14ac:dyDescent="0.25">
      <c r="A290" s="22">
        <v>44516</v>
      </c>
      <c r="B290" s="19">
        <v>1000055451</v>
      </c>
      <c r="C290" s="19" t="s">
        <v>440</v>
      </c>
      <c r="D290" s="20" t="s">
        <v>28</v>
      </c>
      <c r="E290" s="24" t="s">
        <v>104</v>
      </c>
      <c r="F290" s="19"/>
      <c r="G290" s="19">
        <v>239301</v>
      </c>
      <c r="H290" s="23">
        <v>1187</v>
      </c>
    </row>
    <row r="291" spans="1:8" x14ac:dyDescent="0.25">
      <c r="A291" s="15"/>
      <c r="B291" s="15"/>
      <c r="C291" s="15"/>
      <c r="D291" s="16"/>
      <c r="E291" s="25" t="s">
        <v>447</v>
      </c>
      <c r="F291" s="15"/>
      <c r="G291" s="15"/>
      <c r="H291" s="17">
        <f>SUM(H285:H290)</f>
        <v>466827.86</v>
      </c>
    </row>
    <row r="292" spans="1:8" s="21" customFormat="1" x14ac:dyDescent="0.25">
      <c r="A292" s="22">
        <v>44294</v>
      </c>
      <c r="B292" s="19">
        <v>1000053495</v>
      </c>
      <c r="C292" s="19" t="s">
        <v>449</v>
      </c>
      <c r="D292" s="20" t="s">
        <v>28</v>
      </c>
      <c r="E292" s="24" t="s">
        <v>448</v>
      </c>
      <c r="F292" s="19"/>
      <c r="G292" s="19">
        <v>239301</v>
      </c>
      <c r="H292" s="23">
        <v>79532</v>
      </c>
    </row>
    <row r="293" spans="1:8" s="21" customFormat="1" x14ac:dyDescent="0.25">
      <c r="A293" s="22">
        <v>44300</v>
      </c>
      <c r="B293" s="19">
        <v>1000053548</v>
      </c>
      <c r="C293" s="19" t="s">
        <v>450</v>
      </c>
      <c r="D293" s="20" t="s">
        <v>28</v>
      </c>
      <c r="E293" s="24" t="s">
        <v>448</v>
      </c>
      <c r="F293" s="19"/>
      <c r="G293" s="19">
        <v>239301</v>
      </c>
      <c r="H293" s="23">
        <v>49890.400000000001</v>
      </c>
    </row>
    <row r="294" spans="1:8" x14ac:dyDescent="0.25">
      <c r="A294" s="15"/>
      <c r="B294" s="15"/>
      <c r="C294" s="15"/>
      <c r="D294" s="16"/>
      <c r="E294" s="25" t="s">
        <v>451</v>
      </c>
      <c r="F294" s="15"/>
      <c r="G294" s="15"/>
      <c r="H294" s="17">
        <f>SUM(H292:H293)</f>
        <v>129422.39999999999</v>
      </c>
    </row>
    <row r="295" spans="1:8" s="21" customFormat="1" x14ac:dyDescent="0.25">
      <c r="A295" s="22">
        <v>44412</v>
      </c>
      <c r="B295" s="19">
        <v>2365</v>
      </c>
      <c r="C295" s="19" t="s">
        <v>453</v>
      </c>
      <c r="D295" s="20" t="s">
        <v>28</v>
      </c>
      <c r="E295" s="24" t="s">
        <v>452</v>
      </c>
      <c r="F295" s="19"/>
      <c r="G295" s="19">
        <v>237202</v>
      </c>
      <c r="H295" s="23">
        <v>1150</v>
      </c>
    </row>
    <row r="296" spans="1:8" s="21" customFormat="1" x14ac:dyDescent="0.25">
      <c r="A296" s="22">
        <v>44484</v>
      </c>
      <c r="B296" s="19">
        <v>2456</v>
      </c>
      <c r="C296" s="19" t="s">
        <v>454</v>
      </c>
      <c r="D296" s="20" t="s">
        <v>28</v>
      </c>
      <c r="E296" s="24" t="s">
        <v>452</v>
      </c>
      <c r="F296" s="19"/>
      <c r="G296" s="19">
        <v>237202</v>
      </c>
      <c r="H296" s="23">
        <v>3570</v>
      </c>
    </row>
    <row r="297" spans="1:8" s="21" customFormat="1" x14ac:dyDescent="0.25">
      <c r="A297" s="22">
        <v>44515</v>
      </c>
      <c r="B297" s="19">
        <v>2457</v>
      </c>
      <c r="C297" s="19" t="s">
        <v>455</v>
      </c>
      <c r="D297" s="20" t="s">
        <v>28</v>
      </c>
      <c r="E297" s="24" t="s">
        <v>452</v>
      </c>
      <c r="F297" s="19"/>
      <c r="G297" s="19">
        <v>237202</v>
      </c>
      <c r="H297" s="23">
        <v>2790</v>
      </c>
    </row>
    <row r="298" spans="1:8" s="21" customFormat="1" x14ac:dyDescent="0.25">
      <c r="A298" s="22">
        <v>44531</v>
      </c>
      <c r="B298" s="19">
        <v>2452</v>
      </c>
      <c r="C298" s="19" t="s">
        <v>456</v>
      </c>
      <c r="D298" s="20" t="s">
        <v>28</v>
      </c>
      <c r="E298" s="24" t="s">
        <v>452</v>
      </c>
      <c r="F298" s="19"/>
      <c r="G298" s="19">
        <v>237202</v>
      </c>
      <c r="H298" s="23">
        <v>28930</v>
      </c>
    </row>
    <row r="299" spans="1:8" x14ac:dyDescent="0.25">
      <c r="A299" s="15"/>
      <c r="B299" s="15"/>
      <c r="C299" s="15"/>
      <c r="D299" s="16"/>
      <c r="E299" s="25" t="s">
        <v>457</v>
      </c>
      <c r="F299" s="15"/>
      <c r="G299" s="15"/>
      <c r="H299" s="17">
        <f>SUM(H295:H298)</f>
        <v>36440</v>
      </c>
    </row>
    <row r="300" spans="1:8" s="21" customFormat="1" x14ac:dyDescent="0.25">
      <c r="A300" s="22">
        <v>44462</v>
      </c>
      <c r="B300" s="19">
        <v>1000054874</v>
      </c>
      <c r="C300" s="19" t="s">
        <v>459</v>
      </c>
      <c r="D300" s="20" t="s">
        <v>28</v>
      </c>
      <c r="E300" s="24" t="s">
        <v>458</v>
      </c>
      <c r="F300" s="19"/>
      <c r="G300" s="19">
        <v>234101</v>
      </c>
      <c r="H300" s="23">
        <v>73000</v>
      </c>
    </row>
    <row r="301" spans="1:8" s="21" customFormat="1" x14ac:dyDescent="0.25">
      <c r="A301" s="22">
        <v>44469</v>
      </c>
      <c r="B301" s="19">
        <v>1000054939</v>
      </c>
      <c r="C301" s="19" t="s">
        <v>460</v>
      </c>
      <c r="D301" s="20" t="s">
        <v>28</v>
      </c>
      <c r="E301" s="24" t="s">
        <v>458</v>
      </c>
      <c r="F301" s="19"/>
      <c r="G301" s="19">
        <v>234101</v>
      </c>
      <c r="H301" s="23">
        <v>38000</v>
      </c>
    </row>
    <row r="302" spans="1:8" x14ac:dyDescent="0.25">
      <c r="A302" s="15"/>
      <c r="B302" s="15"/>
      <c r="C302" s="15"/>
      <c r="D302" s="16"/>
      <c r="E302" s="25" t="s">
        <v>461</v>
      </c>
      <c r="F302" s="15"/>
      <c r="G302" s="15"/>
      <c r="H302" s="17">
        <f>SUM(H300:H301)</f>
        <v>111000</v>
      </c>
    </row>
    <row r="303" spans="1:8" s="21" customFormat="1" x14ac:dyDescent="0.25">
      <c r="A303" s="22">
        <v>44435</v>
      </c>
      <c r="B303" s="19">
        <v>1000049260</v>
      </c>
      <c r="C303" s="19" t="s">
        <v>463</v>
      </c>
      <c r="D303" s="20" t="s">
        <v>28</v>
      </c>
      <c r="E303" s="24" t="s">
        <v>462</v>
      </c>
      <c r="F303" s="19"/>
      <c r="G303" s="19">
        <v>239301</v>
      </c>
      <c r="H303" s="23">
        <v>135915.35</v>
      </c>
    </row>
    <row r="304" spans="1:8" x14ac:dyDescent="0.25">
      <c r="A304" s="15"/>
      <c r="B304" s="15"/>
      <c r="C304" s="15"/>
      <c r="D304" s="16"/>
      <c r="E304" s="25" t="s">
        <v>464</v>
      </c>
      <c r="F304" s="15"/>
      <c r="G304" s="15"/>
      <c r="H304" s="17">
        <f>SUM(H303)</f>
        <v>135915.35</v>
      </c>
    </row>
    <row r="305" spans="1:9" s="21" customFormat="1" x14ac:dyDescent="0.25">
      <c r="A305" s="22">
        <v>44558</v>
      </c>
      <c r="B305" s="19" t="s">
        <v>467</v>
      </c>
      <c r="C305" s="19" t="s">
        <v>466</v>
      </c>
      <c r="D305" s="20" t="s">
        <v>28</v>
      </c>
      <c r="E305" s="24" t="s">
        <v>97</v>
      </c>
      <c r="F305" s="19"/>
      <c r="G305" s="19">
        <v>228801</v>
      </c>
      <c r="H305" s="23">
        <v>227069.79</v>
      </c>
    </row>
    <row r="306" spans="1:9" x14ac:dyDescent="0.25">
      <c r="A306" s="15"/>
      <c r="B306" s="15"/>
      <c r="C306" s="15"/>
      <c r="D306" s="16"/>
      <c r="E306" s="25" t="s">
        <v>465</v>
      </c>
      <c r="F306" s="15"/>
      <c r="G306" s="15"/>
      <c r="H306" s="17">
        <f>SUM(H305)</f>
        <v>227069.79</v>
      </c>
    </row>
    <row r="307" spans="1:9" s="21" customFormat="1" x14ac:dyDescent="0.25">
      <c r="A307" s="22">
        <v>44558</v>
      </c>
      <c r="B307" s="19" t="s">
        <v>467</v>
      </c>
      <c r="C307" s="19" t="s">
        <v>468</v>
      </c>
      <c r="D307" s="20" t="s">
        <v>28</v>
      </c>
      <c r="E307" s="24" t="s">
        <v>97</v>
      </c>
      <c r="F307" s="19"/>
      <c r="G307" s="19">
        <v>228801</v>
      </c>
      <c r="H307" s="23">
        <v>19189.39</v>
      </c>
    </row>
    <row r="308" spans="1:9" x14ac:dyDescent="0.25">
      <c r="A308" s="15"/>
      <c r="B308" s="15"/>
      <c r="C308" s="15"/>
      <c r="D308" s="16"/>
      <c r="E308" s="25" t="s">
        <v>469</v>
      </c>
      <c r="F308" s="15"/>
      <c r="G308" s="15"/>
      <c r="H308" s="17">
        <f>SUM(H307)</f>
        <v>19189.39</v>
      </c>
    </row>
    <row r="309" spans="1:9" x14ac:dyDescent="0.25">
      <c r="A309" s="15"/>
      <c r="B309" s="15"/>
      <c r="C309" s="15"/>
      <c r="D309" s="16"/>
      <c r="E309" s="25" t="s">
        <v>471</v>
      </c>
      <c r="F309" s="15"/>
      <c r="G309" s="15"/>
      <c r="H309" s="17"/>
    </row>
    <row r="310" spans="1:9" x14ac:dyDescent="0.25">
      <c r="A310" s="15"/>
      <c r="B310" s="15"/>
      <c r="C310" s="15"/>
      <c r="D310" s="16"/>
      <c r="E310" s="25" t="s">
        <v>470</v>
      </c>
      <c r="F310" s="15"/>
      <c r="G310" s="15"/>
      <c r="H310" s="17"/>
    </row>
    <row r="311" spans="1:9" s="21" customFormat="1" x14ac:dyDescent="0.25">
      <c r="A311" s="22">
        <v>44384</v>
      </c>
      <c r="B311" s="19">
        <v>2364</v>
      </c>
      <c r="C311" s="19" t="s">
        <v>473</v>
      </c>
      <c r="D311" s="20" t="s">
        <v>28</v>
      </c>
      <c r="E311" s="24" t="s">
        <v>472</v>
      </c>
      <c r="F311" s="19"/>
      <c r="G311" s="19">
        <v>225305</v>
      </c>
      <c r="H311" s="23">
        <v>7953.52</v>
      </c>
    </row>
    <row r="312" spans="1:9" s="21" customFormat="1" x14ac:dyDescent="0.25">
      <c r="A312" s="22">
        <v>44414</v>
      </c>
      <c r="B312" s="19">
        <v>2369</v>
      </c>
      <c r="C312" s="19" t="s">
        <v>474</v>
      </c>
      <c r="D312" s="20" t="s">
        <v>28</v>
      </c>
      <c r="E312" s="24" t="s">
        <v>472</v>
      </c>
      <c r="F312" s="19"/>
      <c r="G312" s="19">
        <v>225305</v>
      </c>
      <c r="H312" s="23">
        <v>7963.26</v>
      </c>
    </row>
    <row r="313" spans="1:9" s="21" customFormat="1" x14ac:dyDescent="0.25">
      <c r="A313" s="22">
        <v>44425</v>
      </c>
      <c r="B313" s="19">
        <v>2362</v>
      </c>
      <c r="C313" s="19" t="s">
        <v>475</v>
      </c>
      <c r="D313" s="20" t="s">
        <v>28</v>
      </c>
      <c r="E313" s="24" t="s">
        <v>472</v>
      </c>
      <c r="F313" s="19"/>
      <c r="G313" s="19">
        <v>227101</v>
      </c>
      <c r="H313" s="23">
        <v>10688.14</v>
      </c>
    </row>
    <row r="314" spans="1:9" s="21" customFormat="1" x14ac:dyDescent="0.25">
      <c r="A314" s="22">
        <v>44433</v>
      </c>
      <c r="B314" s="19">
        <v>1000054655</v>
      </c>
      <c r="C314" s="19" t="s">
        <v>477</v>
      </c>
      <c r="D314" s="20" t="s">
        <v>28</v>
      </c>
      <c r="E314" s="24" t="s">
        <v>472</v>
      </c>
      <c r="F314" s="19"/>
      <c r="G314" s="19">
        <v>237202</v>
      </c>
      <c r="H314" s="23">
        <v>68691.97</v>
      </c>
    </row>
    <row r="315" spans="1:9" s="21" customFormat="1" x14ac:dyDescent="0.25">
      <c r="A315" s="22">
        <v>44434</v>
      </c>
      <c r="B315" s="19">
        <v>2378</v>
      </c>
      <c r="C315" s="19" t="s">
        <v>476</v>
      </c>
      <c r="D315" s="20" t="s">
        <v>28</v>
      </c>
      <c r="E315" s="24" t="s">
        <v>472</v>
      </c>
      <c r="F315" s="19"/>
      <c r="G315" s="19">
        <v>227101</v>
      </c>
      <c r="H315" s="23">
        <v>18390.310000000001</v>
      </c>
    </row>
    <row r="316" spans="1:9" s="21" customFormat="1" x14ac:dyDescent="0.25">
      <c r="A316" s="22">
        <v>44476</v>
      </c>
      <c r="B316" s="19">
        <v>1000055017</v>
      </c>
      <c r="C316" s="19" t="s">
        <v>478</v>
      </c>
      <c r="D316" s="20" t="s">
        <v>28</v>
      </c>
      <c r="E316" s="24" t="s">
        <v>472</v>
      </c>
      <c r="F316" s="19"/>
      <c r="G316" s="19">
        <v>237203</v>
      </c>
      <c r="H316" s="23">
        <v>901985.81</v>
      </c>
    </row>
    <row r="317" spans="1:9" x14ac:dyDescent="0.25">
      <c r="A317" s="15"/>
      <c r="B317" s="15"/>
      <c r="C317" s="15"/>
      <c r="D317" s="16"/>
      <c r="E317" s="25" t="s">
        <v>479</v>
      </c>
      <c r="F317" s="15"/>
      <c r="G317" s="15"/>
      <c r="H317" s="17">
        <f>SUM(H311:H316)</f>
        <v>1015673.01</v>
      </c>
    </row>
    <row r="318" spans="1:9" ht="15.75" x14ac:dyDescent="0.25">
      <c r="A318" s="1"/>
      <c r="B318" s="1"/>
      <c r="C318" s="1"/>
      <c r="D318" s="2"/>
      <c r="E318" s="1"/>
      <c r="F318" s="85" t="s">
        <v>2</v>
      </c>
      <c r="G318" s="86"/>
      <c r="H318" s="27">
        <f>H317+H308+H306+H304+H302+H299+H294+H291+H284+H279+H274+H270+H264+H262+H259+H255+H252+H250+H248+H244+H240+H235+H228+H225+H221+H219+H217+H215+H213+H211+H209+H207+H204+H202+H200+H196+H194+H182+H179+H176+H173+H170+H160+H156+H154+H151+H149+H144+H137+H135+H133+H131+H129+H127+H122+H120+H118+H116+H111+H107+H104+H95+H93+H90+H83+H76+H74+H70+H66+H57+H54+H49+H45+H43+H41+H37+H35+H32+H29+H21+H19+H17+H15+H15+H12+H10</f>
        <v>14967310.09</v>
      </c>
      <c r="I318" s="28"/>
    </row>
    <row r="320" spans="1:9" ht="15.75" x14ac:dyDescent="0.25">
      <c r="A320" s="6" t="s">
        <v>17</v>
      </c>
      <c r="B320" s="6"/>
      <c r="C320" s="6"/>
      <c r="F320" s="10" t="s">
        <v>22</v>
      </c>
    </row>
    <row r="322" spans="1:8" x14ac:dyDescent="0.25">
      <c r="A322" s="8" t="s">
        <v>5</v>
      </c>
      <c r="B322" s="8" t="s">
        <v>6</v>
      </c>
      <c r="C322" s="8" t="s">
        <v>25</v>
      </c>
      <c r="F322" s="8" t="s">
        <v>23</v>
      </c>
      <c r="G322" s="8" t="s">
        <v>6</v>
      </c>
      <c r="H322" s="8" t="s">
        <v>25</v>
      </c>
    </row>
    <row r="323" spans="1:8" x14ac:dyDescent="0.25">
      <c r="A323" s="1"/>
      <c r="B323" s="1"/>
      <c r="C323" s="1"/>
      <c r="F323" s="1" t="s">
        <v>18</v>
      </c>
      <c r="G323" s="1"/>
      <c r="H323" s="1"/>
    </row>
    <row r="324" spans="1:8" x14ac:dyDescent="0.25">
      <c r="A324" s="1"/>
      <c r="B324" s="1"/>
      <c r="C324" s="1"/>
      <c r="F324" s="1" t="s">
        <v>19</v>
      </c>
      <c r="G324" s="1"/>
      <c r="H324" s="1"/>
    </row>
    <row r="325" spans="1:8" x14ac:dyDescent="0.25">
      <c r="A325" s="1"/>
      <c r="B325" s="1"/>
      <c r="C325" s="1"/>
      <c r="F325" s="1" t="s">
        <v>20</v>
      </c>
      <c r="G325" s="1"/>
      <c r="H325" s="1"/>
    </row>
    <row r="326" spans="1:8" x14ac:dyDescent="0.25">
      <c r="A326" s="8" t="s">
        <v>24</v>
      </c>
      <c r="B326" s="11"/>
      <c r="C326" s="1"/>
      <c r="F326" s="12" t="s">
        <v>26</v>
      </c>
      <c r="G326" s="1"/>
      <c r="H326" s="1"/>
    </row>
    <row r="327" spans="1:8" x14ac:dyDescent="0.25">
      <c r="A327" s="9"/>
    </row>
    <row r="328" spans="1:8" x14ac:dyDescent="0.25">
      <c r="A328" s="9"/>
    </row>
    <row r="330" spans="1:8" x14ac:dyDescent="0.25">
      <c r="A330" t="s">
        <v>7</v>
      </c>
    </row>
    <row r="333" spans="1:8" x14ac:dyDescent="0.25">
      <c r="A333" t="s">
        <v>9</v>
      </c>
      <c r="F333" t="s">
        <v>21</v>
      </c>
    </row>
    <row r="334" spans="1:8" x14ac:dyDescent="0.25">
      <c r="A334" t="s">
        <v>8</v>
      </c>
    </row>
    <row r="337" spans="1:1" x14ac:dyDescent="0.25">
      <c r="A337" t="s">
        <v>9</v>
      </c>
    </row>
    <row r="338" spans="1:1" x14ac:dyDescent="0.25">
      <c r="A338" t="s">
        <v>10</v>
      </c>
    </row>
  </sheetData>
  <mergeCells count="5">
    <mergeCell ref="A3:H3"/>
    <mergeCell ref="A4:H4"/>
    <mergeCell ref="A5:H5"/>
    <mergeCell ref="A6:H6"/>
    <mergeCell ref="F318:G318"/>
  </mergeCells>
  <pageMargins left="0.7" right="0.7" top="0.75" bottom="0.75" header="0.3" footer="0.3"/>
  <pageSetup scale="47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Hoja1</vt:lpstr>
      <vt:lpstr>Hoja6</vt:lpstr>
      <vt:lpstr>Hoja2</vt:lpstr>
      <vt:lpstr>Hoja3</vt:lpstr>
      <vt:lpstr>Hoja4</vt:lpstr>
      <vt:lpstr>Hoja5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Dinorah Cuevas</dc:creator>
  <cp:lastModifiedBy>Eva Figueroa</cp:lastModifiedBy>
  <cp:lastPrinted>2022-11-10T19:26:15Z</cp:lastPrinted>
  <dcterms:created xsi:type="dcterms:W3CDTF">2021-04-23T20:25:15Z</dcterms:created>
  <dcterms:modified xsi:type="dcterms:W3CDTF">2022-11-10T19:57:22Z</dcterms:modified>
</cp:coreProperties>
</file>