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igueroa\Desktop\Matriz Acseso a la Informacion\AGOSTO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1" l="1"/>
  <c r="E212" i="1"/>
  <c r="E206" i="1"/>
  <c r="E204" i="1"/>
  <c r="E202" i="1"/>
  <c r="E199" i="1"/>
  <c r="E196" i="1"/>
  <c r="E192" i="1"/>
  <c r="E190" i="1"/>
  <c r="E186" i="1"/>
  <c r="E183" i="1"/>
  <c r="E177" i="1"/>
  <c r="E172" i="1"/>
  <c r="E169" i="1"/>
  <c r="E165" i="1"/>
  <c r="E161" i="1"/>
  <c r="E157" i="1"/>
  <c r="E155" i="1"/>
  <c r="E153" i="1"/>
  <c r="E150" i="1"/>
  <c r="E148" i="1"/>
  <c r="E145" i="1"/>
  <c r="E143" i="1"/>
  <c r="E140" i="1"/>
  <c r="E135" i="1"/>
  <c r="E131" i="1"/>
  <c r="E129" i="1"/>
  <c r="E127" i="1"/>
  <c r="E125" i="1"/>
  <c r="E122" i="1"/>
  <c r="E120" i="1"/>
  <c r="E117" i="1"/>
  <c r="E109" i="1"/>
  <c r="E105" i="1"/>
  <c r="E103" i="1"/>
  <c r="E100" i="1"/>
  <c r="E96" i="1"/>
  <c r="E90" i="1"/>
  <c r="E83" i="1"/>
  <c r="E81" i="1"/>
  <c r="E79" i="1"/>
  <c r="E77" i="1"/>
  <c r="E75" i="1"/>
  <c r="E70" i="1"/>
  <c r="E67" i="1"/>
  <c r="E65" i="1"/>
  <c r="E60" i="1"/>
  <c r="E58" i="1"/>
  <c r="E53" i="1"/>
  <c r="E50" i="1"/>
  <c r="E45" i="1"/>
  <c r="E38" i="1"/>
  <c r="E35" i="1"/>
  <c r="E30" i="1"/>
  <c r="E26" i="1"/>
  <c r="E18" i="1"/>
</calcChain>
</file>

<file path=xl/sharedStrings.xml><?xml version="1.0" encoding="utf-8"?>
<sst xmlns="http://schemas.openxmlformats.org/spreadsheetml/2006/main" count="444" uniqueCount="332">
  <si>
    <t xml:space="preserve">República Dominicana </t>
  </si>
  <si>
    <t>SERVICIO NACIONAL DE SALUD</t>
  </si>
  <si>
    <t xml:space="preserve">Santo Domingo, D.N. </t>
  </si>
  <si>
    <t xml:space="preserve">FECHA </t>
  </si>
  <si>
    <t>NCF</t>
  </si>
  <si>
    <t>SUPLIDOR</t>
  </si>
  <si>
    <t>DETALLES</t>
  </si>
  <si>
    <t>TOTAL</t>
  </si>
  <si>
    <t>B1500000810</t>
  </si>
  <si>
    <t>A &amp; S IMPORTADORA MEDICA,S.R.L.</t>
  </si>
  <si>
    <t>CITICOLINA 500MG</t>
  </si>
  <si>
    <t>B1500000820</t>
  </si>
  <si>
    <t xml:space="preserve">ENTEROGERMINA </t>
  </si>
  <si>
    <t>B1500000827</t>
  </si>
  <si>
    <t>DRENAJE HEMOVAC #12</t>
  </si>
  <si>
    <t>KETORALACO 30MG AMP</t>
  </si>
  <si>
    <t>B1500094631</t>
  </si>
  <si>
    <t xml:space="preserve">AGUA PLANET AZUL, S.A. </t>
  </si>
  <si>
    <t xml:space="preserve">AGUA BATELLON </t>
  </si>
  <si>
    <t>B1500094017</t>
  </si>
  <si>
    <t xml:space="preserve">BOTELLITA DE AGUA </t>
  </si>
  <si>
    <t>B1500094642</t>
  </si>
  <si>
    <t>B1500094651</t>
  </si>
  <si>
    <t>B1500094650</t>
  </si>
  <si>
    <t>B1500094658</t>
  </si>
  <si>
    <t>B1500094675</t>
  </si>
  <si>
    <t>B1500002380</t>
  </si>
  <si>
    <t>ANEST, S.R.L.</t>
  </si>
  <si>
    <t>REMIFENTANILO GRAY</t>
  </si>
  <si>
    <t>B1500002399</t>
  </si>
  <si>
    <t>DURAMORPH GRAY SULF 0.2MG</t>
  </si>
  <si>
    <t>B1500002413</t>
  </si>
  <si>
    <t xml:space="preserve">REMIFENTANILO GRAY </t>
  </si>
  <si>
    <t>B1500000129</t>
  </si>
  <si>
    <t>BARUC PHARMA, S.R.L.</t>
  </si>
  <si>
    <t>LEVINES #8</t>
  </si>
  <si>
    <t>B1500000131</t>
  </si>
  <si>
    <t>CEFOTAXIMA 1 GR</t>
  </si>
  <si>
    <t>B1500000130</t>
  </si>
  <si>
    <t xml:space="preserve">SOL. SALINA </t>
  </si>
  <si>
    <t>B1500000132</t>
  </si>
  <si>
    <t>DICLOXACILINA 500MG</t>
  </si>
  <si>
    <t>B1500007223</t>
  </si>
  <si>
    <t>BIO NOVA S.R.L.</t>
  </si>
  <si>
    <t>TRANSFER DE 150 ML</t>
  </si>
  <si>
    <t>B1500007226</t>
  </si>
  <si>
    <t xml:space="preserve">IODINE SOLUTION </t>
  </si>
  <si>
    <t>B1500022414</t>
  </si>
  <si>
    <t>BIO-NUCLEAR, S.A.</t>
  </si>
  <si>
    <t xml:space="preserve">MAT. LABORATORIO VARIOS </t>
  </si>
  <si>
    <t>B1500022407</t>
  </si>
  <si>
    <t xml:space="preserve">HTLV I/II 96T </t>
  </si>
  <si>
    <t>B1500022491</t>
  </si>
  <si>
    <t>FILTRO PED. FRES FX PAED 0.2 M2</t>
  </si>
  <si>
    <t>B1500022499</t>
  </si>
  <si>
    <t>SWEAT-CHECK MACRODUT KIT 6T</t>
  </si>
  <si>
    <t>B1500022510</t>
  </si>
  <si>
    <t>TGP/ALT A25 160T</t>
  </si>
  <si>
    <t>B1500022580</t>
  </si>
  <si>
    <t xml:space="preserve">NAVAJA </t>
  </si>
  <si>
    <t>B1500001255</t>
  </si>
  <si>
    <t>BIO-WIN S.R.L.</t>
  </si>
  <si>
    <t>SANGRE DE CARNERO</t>
  </si>
  <si>
    <t>B1500001260</t>
  </si>
  <si>
    <t>FRASCO DE 50ML</t>
  </si>
  <si>
    <t>B1500001271</t>
  </si>
  <si>
    <t>B1500001268</t>
  </si>
  <si>
    <t>B1500000047</t>
  </si>
  <si>
    <t>CARIBBEAN INTEGRATED SOLUCIONS</t>
  </si>
  <si>
    <t>GUANTES ESTERIL # 7-71/3</t>
  </si>
  <si>
    <t>B1500000048</t>
  </si>
  <si>
    <t xml:space="preserve">GUANTE DE EXAMEN MEDIUN </t>
  </si>
  <si>
    <t>B1500001305</t>
  </si>
  <si>
    <t>CAR-M GRUPO FARMACEUTICO, S.R.L.</t>
  </si>
  <si>
    <t xml:space="preserve">CANULA DE ASPIRAR </t>
  </si>
  <si>
    <t>B1500001326</t>
  </si>
  <si>
    <t xml:space="preserve">CLINDAMICINA 600MG/4ML </t>
  </si>
  <si>
    <t>B1500001327</t>
  </si>
  <si>
    <t>OMEPRAZOL SODICO 40MG</t>
  </si>
  <si>
    <t>B1500001349</t>
  </si>
  <si>
    <t>OMEPRAZOL 40MG/10ML</t>
  </si>
  <si>
    <t>B1500003963</t>
  </si>
  <si>
    <t>CIENCIA Y TECNOLOGIA Y CONSULTA</t>
  </si>
  <si>
    <t>AGUA</t>
  </si>
  <si>
    <t>B1500000420</t>
  </si>
  <si>
    <t>CRISTALIA DOMINICANA, SRL</t>
  </si>
  <si>
    <t>MIDAZOLAN 15MG/3ML</t>
  </si>
  <si>
    <t>B1500000421</t>
  </si>
  <si>
    <t>B1500000432</t>
  </si>
  <si>
    <t>B1500000434</t>
  </si>
  <si>
    <t>B1500003893</t>
  </si>
  <si>
    <t>CRUZ AYALA, S.R.L.</t>
  </si>
  <si>
    <t>NALBUFINA GRAY 10MG/ML</t>
  </si>
  <si>
    <t>B1500000287</t>
  </si>
  <si>
    <t>D IVAN IMPORT, SRL.</t>
  </si>
  <si>
    <t>VASO #7-#10</t>
  </si>
  <si>
    <t>B1500000286</t>
  </si>
  <si>
    <t xml:space="preserve">ALIMENTOS VARIOS </t>
  </si>
  <si>
    <t>B1500000862</t>
  </si>
  <si>
    <t xml:space="preserve">DE LEON Y ASOCIADOS </t>
  </si>
  <si>
    <t>COVER ADF CANON IRAD40</t>
  </si>
  <si>
    <t>B1500000853</t>
  </si>
  <si>
    <t xml:space="preserve">CARTUCHO HP </t>
  </si>
  <si>
    <t>B1500000861</t>
  </si>
  <si>
    <t xml:space="preserve">COPIADORA MILTI-CANON </t>
  </si>
  <si>
    <t>B1500000867</t>
  </si>
  <si>
    <t>CARTUCHO HP 662</t>
  </si>
  <si>
    <t>B1500017256</t>
  </si>
  <si>
    <t>DISTRIBUIDORA INTERNACIONALES DE PETROLEO, S.A.</t>
  </si>
  <si>
    <t>TICKES D/500</t>
  </si>
  <si>
    <t>B1500002166</t>
  </si>
  <si>
    <t xml:space="preserve">DRE. MALEN GUERRA, S.A. </t>
  </si>
  <si>
    <t xml:space="preserve">MEDICAMENTOS </t>
  </si>
  <si>
    <t>B1500000292</t>
  </si>
  <si>
    <t>ELIZABETH HERNANDEZ</t>
  </si>
  <si>
    <t>ANTIGENO COVID-19</t>
  </si>
  <si>
    <t>B1500000455</t>
  </si>
  <si>
    <t xml:space="preserve">EMPRESAS CABOD </t>
  </si>
  <si>
    <t xml:space="preserve">JABON CUABA LIQU </t>
  </si>
  <si>
    <t>B1500000234</t>
  </si>
  <si>
    <t>EXP DOMICANA, S.R.L.</t>
  </si>
  <si>
    <t xml:space="preserve">CLINDAMICINA 600MG CJX50 VIAL </t>
  </si>
  <si>
    <t>B1500000236</t>
  </si>
  <si>
    <t>SOLUCION DEXTROSA 5%</t>
  </si>
  <si>
    <t>B1500000238</t>
  </si>
  <si>
    <t>CUBRE ZAPATO</t>
  </si>
  <si>
    <t>B1500000249</t>
  </si>
  <si>
    <t xml:space="preserve">GASA </t>
  </si>
  <si>
    <t>B1500000248</t>
  </si>
  <si>
    <t>SOL. MIXTA 0.33%</t>
  </si>
  <si>
    <t xml:space="preserve">CANULAS DE ASPIRAR </t>
  </si>
  <si>
    <t>B1500001732</t>
  </si>
  <si>
    <t xml:space="preserve">FARACH, S.A. </t>
  </si>
  <si>
    <t>IMPENEN 500 MG/FRAC VIAL X1</t>
  </si>
  <si>
    <t>B1500001758</t>
  </si>
  <si>
    <t xml:space="preserve">DOLKETOL 60MG/2ML </t>
  </si>
  <si>
    <t>B1500001759</t>
  </si>
  <si>
    <t xml:space="preserve">SENTROL COMP. INYT </t>
  </si>
  <si>
    <t>B1500001768</t>
  </si>
  <si>
    <t>IMIPENEN 500MG</t>
  </si>
  <si>
    <t>B1500001767</t>
  </si>
  <si>
    <t>B1500000418</t>
  </si>
  <si>
    <t>FERNANDO ANTONIO BONILLA DIAZ</t>
  </si>
  <si>
    <t>FUNDAS BLANCAS,NEGRA</t>
  </si>
  <si>
    <t>B1500000341</t>
  </si>
  <si>
    <t xml:space="preserve">FRANCIA GOMEZ CABRAL </t>
  </si>
  <si>
    <t>ARROZ SELECTO 125 LBS</t>
  </si>
  <si>
    <t>B1500000344</t>
  </si>
  <si>
    <t xml:space="preserve">HABICHUELAS GIRAS </t>
  </si>
  <si>
    <t>B1500001914</t>
  </si>
  <si>
    <t>FRIFARMA</t>
  </si>
  <si>
    <t>CLARITROMICINA 500MG</t>
  </si>
  <si>
    <t>B1500001929</t>
  </si>
  <si>
    <t xml:space="preserve">METIL PREDISOLONA </t>
  </si>
  <si>
    <t xml:space="preserve">GLOBAL MEDICAL DOMINICANA </t>
  </si>
  <si>
    <t xml:space="preserve">PELICULA TOMOGRAFIA </t>
  </si>
  <si>
    <t>B1500001612</t>
  </si>
  <si>
    <t>HIDROMED, S.R.L.</t>
  </si>
  <si>
    <t xml:space="preserve">PLACA C/CABLE P/ELECTRO </t>
  </si>
  <si>
    <t>B1500001624</t>
  </si>
  <si>
    <t xml:space="preserve">PLACA/CABLE </t>
  </si>
  <si>
    <t>B1500001601</t>
  </si>
  <si>
    <t>HIDROMED,S.R.L.</t>
  </si>
  <si>
    <t xml:space="preserve">SERVICIO DE INSTALACION REPARACION </t>
  </si>
  <si>
    <t>B1500003368</t>
  </si>
  <si>
    <t>HOSPIFAR</t>
  </si>
  <si>
    <t>BICARBONATO D/SODIO 8.4% 10ML</t>
  </si>
  <si>
    <t>B1500003364</t>
  </si>
  <si>
    <t>NEOMOL</t>
  </si>
  <si>
    <t>B1500003366</t>
  </si>
  <si>
    <t xml:space="preserve">SELLO BAJO AGUA COMPLETO </t>
  </si>
  <si>
    <t>B1500003367</t>
  </si>
  <si>
    <t xml:space="preserve">CONTENEDOR P/OBJETO PUNZ </t>
  </si>
  <si>
    <t>B1500003365</t>
  </si>
  <si>
    <t xml:space="preserve">HILO VICRYL VARIOS </t>
  </si>
  <si>
    <t>B1500003391</t>
  </si>
  <si>
    <t xml:space="preserve">ESPARADRAPO </t>
  </si>
  <si>
    <t>B1500003390</t>
  </si>
  <si>
    <t>SOLUCION DEXTROSA AL 5%</t>
  </si>
  <si>
    <t>B1500000425</t>
  </si>
  <si>
    <t>HOSPIRED, S.R.L.</t>
  </si>
  <si>
    <t>HILO CROMICO NO.5-0</t>
  </si>
  <si>
    <t>B1500000423</t>
  </si>
  <si>
    <t>HOSPIRED,S.R.L.</t>
  </si>
  <si>
    <t>VICRYL 4-0</t>
  </si>
  <si>
    <t>B1500007172</t>
  </si>
  <si>
    <t xml:space="preserve">INDUSTRIAS BANILEJAS </t>
  </si>
  <si>
    <t xml:space="preserve">CAFÉ </t>
  </si>
  <si>
    <t>B1500221776</t>
  </si>
  <si>
    <t>INDUVECA, S.A.</t>
  </si>
  <si>
    <t>B1500221780</t>
  </si>
  <si>
    <t>MAYONESA</t>
  </si>
  <si>
    <t>B1500000261</t>
  </si>
  <si>
    <t xml:space="preserve">JOCACE, S.A. </t>
  </si>
  <si>
    <t>AQUACEL EXTRA 61NTX61NT</t>
  </si>
  <si>
    <t>B1500002926</t>
  </si>
  <si>
    <t xml:space="preserve">LABORATORIO REFERENCIA </t>
  </si>
  <si>
    <t xml:space="preserve">ANALISIS A PACIENTE </t>
  </si>
  <si>
    <t>B1500001151</t>
  </si>
  <si>
    <t>LAMBDA DIAGNOSTICO</t>
  </si>
  <si>
    <t>ANTI-A</t>
  </si>
  <si>
    <t>B1500004561</t>
  </si>
  <si>
    <t xml:space="preserve">LINDE GAS DOMINICANA </t>
  </si>
  <si>
    <t xml:space="preserve">RENTA </t>
  </si>
  <si>
    <t>B1500004702</t>
  </si>
  <si>
    <t xml:space="preserve">LLENADO </t>
  </si>
  <si>
    <t>B1500004717</t>
  </si>
  <si>
    <t>B1500004571</t>
  </si>
  <si>
    <t>MACROTECH FARMACEUTICA, S.R.L.</t>
  </si>
  <si>
    <t xml:space="preserve">BAJANTE D/BURETA 150 ML </t>
  </si>
  <si>
    <t>B1500004583</t>
  </si>
  <si>
    <t>B1500004572</t>
  </si>
  <si>
    <t>SEVOFLORANE 250 ML</t>
  </si>
  <si>
    <t>B1500004584</t>
  </si>
  <si>
    <t>B1500000041</t>
  </si>
  <si>
    <t>MATERLEX SERVICIOS D/MATERIALES GASTABLE SRL</t>
  </si>
  <si>
    <t xml:space="preserve">BANDEJA METAL 3/1 TABLOT PLATEADA </t>
  </si>
  <si>
    <t>B1500000045</t>
  </si>
  <si>
    <t>PAPEL TOALLA 6/1</t>
  </si>
  <si>
    <t>B1500000343</t>
  </si>
  <si>
    <t xml:space="preserve">MEDISOL, S.A. </t>
  </si>
  <si>
    <t>CERA DE HUESO CAJA/12</t>
  </si>
  <si>
    <t>B1500000066</t>
  </si>
  <si>
    <t>NINGG COMPANY, S.R.L.</t>
  </si>
  <si>
    <t>B1500000070</t>
  </si>
  <si>
    <t>ALCOHOL ISOPROPILICO 70%</t>
  </si>
  <si>
    <t>B1500049927</t>
  </si>
  <si>
    <t xml:space="preserve">PHARMATECH </t>
  </si>
  <si>
    <t>PAMDOL 300MG</t>
  </si>
  <si>
    <t>B1500000516</t>
  </si>
  <si>
    <t>PRODUCTOS Y VEG. GUZMAN UREÑA, S.R.L.-</t>
  </si>
  <si>
    <t>B1500000515</t>
  </si>
  <si>
    <t>B1500000085</t>
  </si>
  <si>
    <t>RAFAEL MIRANDA VALDEZ</t>
  </si>
  <si>
    <t>DETERGENTE</t>
  </si>
  <si>
    <t>B1500000244</t>
  </si>
  <si>
    <t>ROFASA FARMA, E.I.R.L.</t>
  </si>
  <si>
    <t xml:space="preserve">MAT. MED. Q. </t>
  </si>
  <si>
    <t>B1500000318</t>
  </si>
  <si>
    <t xml:space="preserve">SANDRY GOMEZ RODRIGUEZ </t>
  </si>
  <si>
    <t>CARNE DE RES CALIFORNIA</t>
  </si>
  <si>
    <t>B1500000316</t>
  </si>
  <si>
    <t xml:space="preserve">MUSLO DE POLLO </t>
  </si>
  <si>
    <t>B1500000319</t>
  </si>
  <si>
    <t xml:space="preserve">PECHUGAS DE POLLO </t>
  </si>
  <si>
    <t>B1500002300</t>
  </si>
  <si>
    <t>SEAN DOMINICANA</t>
  </si>
  <si>
    <t>NIRZOLID</t>
  </si>
  <si>
    <t>B1500002317</t>
  </si>
  <si>
    <t>HEPARINA 2500</t>
  </si>
  <si>
    <t>B1500002318</t>
  </si>
  <si>
    <t>B1500000173</t>
  </si>
  <si>
    <t xml:space="preserve">SERVICIO ELECTRICOS JIREH </t>
  </si>
  <si>
    <t xml:space="preserve">MANTENIMIENTO </t>
  </si>
  <si>
    <t>B1500000174</t>
  </si>
  <si>
    <t xml:space="preserve">TARJETAS </t>
  </si>
  <si>
    <t>B1500000304</t>
  </si>
  <si>
    <t xml:space="preserve">SERVICIO GRAFICOS TITO </t>
  </si>
  <si>
    <t>HOJA D/SYMBOL 11X17</t>
  </si>
  <si>
    <t>B1500000197</t>
  </si>
  <si>
    <t>SET MEDICAL, S.R.L.</t>
  </si>
  <si>
    <t>VASELINA SOLIDA TARRO 3.5KG</t>
  </si>
  <si>
    <t>B1500000198</t>
  </si>
  <si>
    <t>MICROGOTERO C/ BURETA 150ML</t>
  </si>
  <si>
    <t>B1500000356</t>
  </si>
  <si>
    <t>SILVER PHARMA S.R.L.</t>
  </si>
  <si>
    <t>B1500000360</t>
  </si>
  <si>
    <t>COLISTINA 100MG</t>
  </si>
  <si>
    <t>B1500000362</t>
  </si>
  <si>
    <t>MILRINONA 1MG</t>
  </si>
  <si>
    <t>B1500000369</t>
  </si>
  <si>
    <t>B1500000807</t>
  </si>
  <si>
    <t>SSP SERVI SALUD PREMIUM, S.R.L.</t>
  </si>
  <si>
    <t xml:space="preserve">CIRCUITO P/VENTILADOR PED. </t>
  </si>
  <si>
    <t>B1500000808</t>
  </si>
  <si>
    <t xml:space="preserve">CIRCUITO P/VENTILADOR DE ADULTO </t>
  </si>
  <si>
    <t>B1500000819</t>
  </si>
  <si>
    <t>POLID VIOLET 6-0 75CM</t>
  </si>
  <si>
    <t>B1500000818</t>
  </si>
  <si>
    <t>B1500011350</t>
  </si>
  <si>
    <t>SUED &amp; FARGESA S.R.L.</t>
  </si>
  <si>
    <t>VIDAS ANTI-HBC TOTAL 60P</t>
  </si>
  <si>
    <t>B1500011385</t>
  </si>
  <si>
    <t>BACT ALERT PF PLUS</t>
  </si>
  <si>
    <t>B1500000250</t>
  </si>
  <si>
    <t xml:space="preserve">SUPLIDORES MEDICOS COMERCIALES </t>
  </si>
  <si>
    <t>NEXIUM 40MG C/28</t>
  </si>
  <si>
    <t>B1500000254</t>
  </si>
  <si>
    <t xml:space="preserve">SANDOSTATIN 0.1MG CJ/X5 AMP </t>
  </si>
  <si>
    <t>B1500000255</t>
  </si>
  <si>
    <t>B1500002894</t>
  </si>
  <si>
    <t>SUPLIMED S.R.L.</t>
  </si>
  <si>
    <t>B1500000049</t>
  </si>
  <si>
    <t>SURGIPHARMA S.R.L.</t>
  </si>
  <si>
    <t>B1500000053</t>
  </si>
  <si>
    <t xml:space="preserve">ALCOHOL ISOPROPILICO </t>
  </si>
  <si>
    <t>B1500000054</t>
  </si>
  <si>
    <t>KEPRA 500GM/FC</t>
  </si>
  <si>
    <t>B1500000270</t>
  </si>
  <si>
    <t>TENDAMED</t>
  </si>
  <si>
    <t>DEXTROSA AL 50%</t>
  </si>
  <si>
    <t>B1500000273</t>
  </si>
  <si>
    <t>MICROGOTERO DE PRESION CON BURETRA 100</t>
  </si>
  <si>
    <t>B1500004187</t>
  </si>
  <si>
    <t>TONER DEPOT INTERNACIONAL, S.R.L.</t>
  </si>
  <si>
    <t xml:space="preserve">REPRACION </t>
  </si>
  <si>
    <t>B1500004206</t>
  </si>
  <si>
    <t xml:space="preserve">TONER </t>
  </si>
  <si>
    <t>B1500001670</t>
  </si>
  <si>
    <t>ULTRALAB</t>
  </si>
  <si>
    <t>ACL ROTORES C/100</t>
  </si>
  <si>
    <t>B1500002573</t>
  </si>
  <si>
    <t>UNIQUE REPRESENTACIONES, S.R.L.</t>
  </si>
  <si>
    <t xml:space="preserve">MAT. DE LABORATORIO </t>
  </si>
  <si>
    <t>B1500000076</t>
  </si>
  <si>
    <t>VARGAS PEÑA MULTI SERVICIOS</t>
  </si>
  <si>
    <t>COMPRESOR ROTATIVO R22</t>
  </si>
  <si>
    <t>B1500000075</t>
  </si>
  <si>
    <t xml:space="preserve">PINTURA AZUL TURQUESA </t>
  </si>
  <si>
    <t>B1500000072</t>
  </si>
  <si>
    <t xml:space="preserve">PINTURA MARFIL 974 </t>
  </si>
  <si>
    <t>B1500000079</t>
  </si>
  <si>
    <t xml:space="preserve">CONDENSADOR VERT </t>
  </si>
  <si>
    <t>B1500000078</t>
  </si>
  <si>
    <t xml:space="preserve">SPRAY ANTIOXIDANTE P/ACERO </t>
  </si>
  <si>
    <t xml:space="preserve">Total Agosto </t>
  </si>
  <si>
    <t>01-31 de Agosto 2021</t>
  </si>
  <si>
    <t>Preparado Por:</t>
  </si>
  <si>
    <t xml:space="preserve">Licda. Gladys Merecdes Paulino </t>
  </si>
  <si>
    <t>Contadora</t>
  </si>
  <si>
    <t xml:space="preserve">HOSPITAL PEDIATRICO DR. ROBERT REID CABRAL </t>
  </si>
  <si>
    <t xml:space="preserve">RELACION DE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</si>
</sst>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49" fontId="3" fillId="2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9" fillId="2" borderId="0" xfId="2" applyFont="1" applyFill="1" applyAlignment="1">
      <alignment vertical="center"/>
    </xf>
    <xf numFmtId="165" fontId="9" fillId="2" borderId="0" xfId="2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14" fontId="0" fillId="2" borderId="1" xfId="0" applyNumberFormat="1" applyFill="1" applyBorder="1"/>
    <xf numFmtId="0" fontId="0" fillId="2" borderId="1" xfId="0" applyFill="1" applyBorder="1"/>
    <xf numFmtId="43" fontId="0" fillId="2" borderId="1" xfId="1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/>
    <xf numFmtId="43" fontId="2" fillId="3" borderId="1" xfId="1" applyFont="1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2" borderId="0" xfId="0" applyNumberFormat="1" applyFill="1"/>
    <xf numFmtId="0" fontId="0" fillId="2" borderId="0" xfId="0" applyFill="1"/>
    <xf numFmtId="0" fontId="2" fillId="4" borderId="0" xfId="0" applyFont="1" applyFill="1"/>
    <xf numFmtId="43" fontId="2" fillId="4" borderId="0" xfId="1" applyFont="1" applyFill="1"/>
    <xf numFmtId="43" fontId="0" fillId="0" borderId="0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5" fontId="9" fillId="2" borderId="0" xfId="2" applyNumberFormat="1" applyFont="1" applyFill="1" applyAlignment="1">
      <alignment horizontal="center" vertical="center"/>
    </xf>
    <xf numFmtId="165" fontId="9" fillId="2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93980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122555</xdr:rowOff>
    </xdr:to>
    <xdr:pic>
      <xdr:nvPicPr>
        <xdr:cNvPr id="3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93980</xdr:rowOff>
    </xdr:to>
    <xdr:pic>
      <xdr:nvPicPr>
        <xdr:cNvPr id="4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9526</xdr:rowOff>
    </xdr:from>
    <xdr:to>
      <xdr:col>2</xdr:col>
      <xdr:colOff>472083</xdr:colOff>
      <xdr:row>5</xdr:row>
      <xdr:rowOff>142876</xdr:rowOff>
    </xdr:to>
    <xdr:pic>
      <xdr:nvPicPr>
        <xdr:cNvPr id="5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247651"/>
          <a:ext cx="1386483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6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2</xdr:col>
      <xdr:colOff>2870401</xdr:colOff>
      <xdr:row>0</xdr:row>
      <xdr:rowOff>66675</xdr:rowOff>
    </xdr:from>
    <xdr:to>
      <xdr:col>3</xdr:col>
      <xdr:colOff>484212</xdr:colOff>
      <xdr:row>4</xdr:row>
      <xdr:rowOff>171450</xdr:rowOff>
    </xdr:to>
    <xdr:pic>
      <xdr:nvPicPr>
        <xdr:cNvPr id="7" name="5 Imagen" descr="1200px-Coat_of_arms_of_the_Dominican_Republic.svg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27726" y="66675"/>
          <a:ext cx="899936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2273169</xdr:colOff>
      <xdr:row>1</xdr:row>
      <xdr:rowOff>99141</xdr:rowOff>
    </xdr:from>
    <xdr:to>
      <xdr:col>4</xdr:col>
      <xdr:colOff>2047875</xdr:colOff>
      <xdr:row>5</xdr:row>
      <xdr:rowOff>96907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2328" t="30869" r="30460" b="43974"/>
        <a:stretch/>
      </xdr:blipFill>
      <xdr:spPr>
        <a:xfrm>
          <a:off x="7016619" y="337266"/>
          <a:ext cx="2594106" cy="797866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214</xdr:row>
      <xdr:rowOff>95249</xdr:rowOff>
    </xdr:from>
    <xdr:to>
      <xdr:col>2</xdr:col>
      <xdr:colOff>2419351</xdr:colOff>
      <xdr:row>221</xdr:row>
      <xdr:rowOff>142874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8" t="10556" r="17478" b="8888"/>
        <a:stretch/>
      </xdr:blipFill>
      <xdr:spPr bwMode="auto">
        <a:xfrm>
          <a:off x="2133600" y="41014649"/>
          <a:ext cx="1743076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3048001</xdr:colOff>
      <xdr:row>213</xdr:row>
      <xdr:rowOff>123826</xdr:rowOff>
    </xdr:from>
    <xdr:to>
      <xdr:col>3</xdr:col>
      <xdr:colOff>2085218</xdr:colOff>
      <xdr:row>224</xdr:row>
      <xdr:rowOff>47626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96591" l="9877" r="8987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40852726"/>
          <a:ext cx="2323342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13:E213" totalsRowShown="0" dataDxfId="5">
  <autoFilter ref="A13:E213"/>
  <sortState ref="A14:I157">
    <sortCondition ref="C2"/>
  </sortState>
  <tableColumns count="5">
    <tableColumn id="1" name="FECHA " dataDxfId="4"/>
    <tableColumn id="7" name="NCF" dataDxfId="3"/>
    <tableColumn id="11" name="SUPLIDOR" dataDxfId="2"/>
    <tableColumn id="12" name="DETALLES" dataDxfId="1"/>
    <tableColumn id="13" name="TOTAL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topLeftCell="A200" zoomScaleNormal="100" workbookViewId="0">
      <selection activeCell="E226" sqref="E226"/>
    </sheetView>
  </sheetViews>
  <sheetFormatPr baseColWidth="10" defaultRowHeight="15" x14ac:dyDescent="0.25"/>
  <cols>
    <col min="1" max="1" width="9.7109375" bestFit="1" customWidth="1"/>
    <col min="2" max="2" width="12.140625" bestFit="1" customWidth="1"/>
    <col min="3" max="3" width="49.28515625" bestFit="1" customWidth="1"/>
    <col min="4" max="4" width="42.28515625" bestFit="1" customWidth="1"/>
    <col min="5" max="5" width="32" style="32" bestFit="1" customWidth="1"/>
  </cols>
  <sheetData>
    <row r="1" spans="1:9" s="6" customFormat="1" ht="18.75" x14ac:dyDescent="0.3">
      <c r="A1" s="1"/>
      <c r="B1" s="3"/>
      <c r="C1" s="2"/>
      <c r="D1" s="4"/>
      <c r="E1" s="1"/>
      <c r="F1" s="5"/>
    </row>
    <row r="2" spans="1:9" s="7" customFormat="1" ht="15.75" x14ac:dyDescent="0.25">
      <c r="D2" s="8"/>
      <c r="E2" s="9"/>
      <c r="F2" s="10"/>
      <c r="G2" s="11"/>
    </row>
    <row r="3" spans="1:9" s="7" customFormat="1" ht="15.75" x14ac:dyDescent="0.25">
      <c r="D3" s="8"/>
      <c r="E3" s="9"/>
      <c r="F3" s="10"/>
      <c r="G3" s="11"/>
    </row>
    <row r="4" spans="1:9" s="7" customFormat="1" ht="15.75" x14ac:dyDescent="0.25">
      <c r="D4" s="8"/>
      <c r="E4" s="9"/>
      <c r="F4" s="10"/>
      <c r="G4" s="11"/>
    </row>
    <row r="5" spans="1:9" s="7" customFormat="1" ht="15.75" x14ac:dyDescent="0.25">
      <c r="D5" s="8"/>
      <c r="E5" s="9"/>
      <c r="F5" s="10"/>
      <c r="G5" s="11"/>
    </row>
    <row r="6" spans="1:9" s="7" customFormat="1" ht="15.75" x14ac:dyDescent="0.25">
      <c r="A6" s="37" t="s">
        <v>0</v>
      </c>
      <c r="B6" s="37"/>
      <c r="C6" s="37"/>
      <c r="D6" s="37"/>
      <c r="E6" s="37"/>
      <c r="F6" s="12"/>
      <c r="G6" s="12"/>
      <c r="H6" s="12"/>
      <c r="I6" s="12"/>
    </row>
    <row r="7" spans="1:9" s="7" customFormat="1" ht="15.75" x14ac:dyDescent="0.25">
      <c r="A7" s="37" t="s">
        <v>1</v>
      </c>
      <c r="B7" s="37"/>
      <c r="C7" s="37"/>
      <c r="D7" s="37"/>
      <c r="E7" s="37"/>
      <c r="F7" s="12"/>
      <c r="G7" s="12"/>
      <c r="H7" s="12"/>
      <c r="I7" s="12"/>
    </row>
    <row r="8" spans="1:9" s="7" customFormat="1" ht="15.75" x14ac:dyDescent="0.25">
      <c r="A8" s="37" t="s">
        <v>330</v>
      </c>
      <c r="B8" s="37"/>
      <c r="C8" s="37"/>
      <c r="D8" s="37"/>
      <c r="E8" s="37"/>
      <c r="F8" s="12"/>
      <c r="G8" s="12"/>
      <c r="H8" s="12"/>
      <c r="I8" s="12"/>
    </row>
    <row r="9" spans="1:9" s="7" customFormat="1" ht="15.75" x14ac:dyDescent="0.25">
      <c r="A9" s="38" t="s">
        <v>2</v>
      </c>
      <c r="B9" s="38"/>
      <c r="C9" s="38"/>
      <c r="D9" s="38"/>
      <c r="E9" s="38"/>
      <c r="F9" s="13"/>
      <c r="G9" s="13"/>
      <c r="H9" s="13"/>
      <c r="I9" s="13"/>
    </row>
    <row r="10" spans="1:9" s="7" customFormat="1" ht="15.75" x14ac:dyDescent="0.25">
      <c r="A10" s="38" t="s">
        <v>331</v>
      </c>
      <c r="B10" s="38"/>
      <c r="C10" s="38"/>
      <c r="D10" s="38"/>
      <c r="E10" s="38"/>
      <c r="F10" s="14"/>
      <c r="H10" s="15"/>
      <c r="I10" s="14"/>
    </row>
    <row r="11" spans="1:9" s="7" customFormat="1" ht="15.75" x14ac:dyDescent="0.25">
      <c r="A11" s="35" t="s">
        <v>326</v>
      </c>
      <c r="B11" s="35"/>
      <c r="C11" s="35"/>
      <c r="D11" s="35"/>
      <c r="E11" s="35"/>
      <c r="F11" s="16"/>
      <c r="G11" s="17"/>
    </row>
    <row r="12" spans="1:9" ht="15.75" customHeight="1" x14ac:dyDescent="0.25">
      <c r="A12" s="36"/>
      <c r="B12" s="36"/>
      <c r="C12" s="36"/>
      <c r="D12" s="36"/>
      <c r="E12" s="36"/>
    </row>
    <row r="13" spans="1:9" x14ac:dyDescent="0.25">
      <c r="A13" s="18" t="s">
        <v>3</v>
      </c>
      <c r="B13" s="18" t="s">
        <v>4</v>
      </c>
      <c r="C13" s="18" t="s">
        <v>5</v>
      </c>
      <c r="D13" s="18" t="s">
        <v>6</v>
      </c>
      <c r="E13" s="19" t="s">
        <v>7</v>
      </c>
    </row>
    <row r="14" spans="1:9" x14ac:dyDescent="0.25">
      <c r="A14" s="20">
        <v>44414</v>
      </c>
      <c r="B14" s="21" t="s">
        <v>8</v>
      </c>
      <c r="C14" s="21" t="s">
        <v>9</v>
      </c>
      <c r="D14" s="21" t="s">
        <v>10</v>
      </c>
      <c r="E14" s="22">
        <v>67663</v>
      </c>
    </row>
    <row r="15" spans="1:9" x14ac:dyDescent="0.25">
      <c r="A15" s="20">
        <v>44421</v>
      </c>
      <c r="B15" s="21" t="s">
        <v>11</v>
      </c>
      <c r="C15" s="21" t="s">
        <v>9</v>
      </c>
      <c r="D15" s="21" t="s">
        <v>12</v>
      </c>
      <c r="E15" s="22">
        <v>10451.5</v>
      </c>
    </row>
    <row r="16" spans="1:9" x14ac:dyDescent="0.25">
      <c r="A16" s="20">
        <v>44427</v>
      </c>
      <c r="B16" s="21" t="s">
        <v>13</v>
      </c>
      <c r="C16" s="21" t="s">
        <v>9</v>
      </c>
      <c r="D16" s="21" t="s">
        <v>14</v>
      </c>
      <c r="E16" s="22">
        <v>16567.2</v>
      </c>
    </row>
    <row r="17" spans="1:5" x14ac:dyDescent="0.25">
      <c r="A17" s="20">
        <v>44427</v>
      </c>
      <c r="B17" s="21"/>
      <c r="C17" s="21" t="s">
        <v>9</v>
      </c>
      <c r="D17" s="21" t="s">
        <v>15</v>
      </c>
      <c r="E17" s="22">
        <v>7260</v>
      </c>
    </row>
    <row r="18" spans="1:5" x14ac:dyDescent="0.25">
      <c r="A18" s="23"/>
      <c r="B18" s="24"/>
      <c r="C18" s="24"/>
      <c r="D18" s="24"/>
      <c r="E18" s="25">
        <f>SUBTOTAL(109,E14:E17)</f>
        <v>101941.7</v>
      </c>
    </row>
    <row r="19" spans="1:5" x14ac:dyDescent="0.25">
      <c r="A19" s="20">
        <v>44411</v>
      </c>
      <c r="B19" s="21" t="s">
        <v>16</v>
      </c>
      <c r="C19" s="21" t="s">
        <v>17</v>
      </c>
      <c r="D19" s="21" t="s">
        <v>18</v>
      </c>
      <c r="E19" s="22">
        <v>3419.83</v>
      </c>
    </row>
    <row r="20" spans="1:5" x14ac:dyDescent="0.25">
      <c r="A20" s="20">
        <v>44414</v>
      </c>
      <c r="B20" s="21" t="s">
        <v>19</v>
      </c>
      <c r="C20" s="21" t="s">
        <v>17</v>
      </c>
      <c r="D20" s="21" t="s">
        <v>20</v>
      </c>
      <c r="E20" s="22">
        <v>6550.2</v>
      </c>
    </row>
    <row r="21" spans="1:5" x14ac:dyDescent="0.25">
      <c r="A21" s="20">
        <v>44414</v>
      </c>
      <c r="B21" s="21" t="s">
        <v>21</v>
      </c>
      <c r="C21" s="21" t="s">
        <v>17</v>
      </c>
      <c r="D21" s="21" t="s">
        <v>18</v>
      </c>
      <c r="E21" s="22">
        <v>3659.82</v>
      </c>
    </row>
    <row r="22" spans="1:5" x14ac:dyDescent="0.25">
      <c r="A22" s="20">
        <v>44418</v>
      </c>
      <c r="B22" s="21" t="s">
        <v>22</v>
      </c>
      <c r="C22" s="21" t="s">
        <v>17</v>
      </c>
      <c r="D22" s="21" t="s">
        <v>18</v>
      </c>
      <c r="E22" s="22">
        <v>840</v>
      </c>
    </row>
    <row r="23" spans="1:5" x14ac:dyDescent="0.25">
      <c r="A23" s="20">
        <v>44418</v>
      </c>
      <c r="B23" s="21" t="s">
        <v>23</v>
      </c>
      <c r="C23" s="21" t="s">
        <v>17</v>
      </c>
      <c r="D23" s="21" t="s">
        <v>18</v>
      </c>
      <c r="E23" s="22">
        <v>3719.81</v>
      </c>
    </row>
    <row r="24" spans="1:5" x14ac:dyDescent="0.25">
      <c r="A24" s="20">
        <v>44421</v>
      </c>
      <c r="B24" s="21" t="s">
        <v>24</v>
      </c>
      <c r="C24" s="21" t="s">
        <v>17</v>
      </c>
      <c r="D24" s="21" t="s">
        <v>18</v>
      </c>
      <c r="E24" s="22">
        <v>3419.83</v>
      </c>
    </row>
    <row r="25" spans="1:5" x14ac:dyDescent="0.25">
      <c r="A25" s="20">
        <v>44428</v>
      </c>
      <c r="B25" s="21" t="s">
        <v>25</v>
      </c>
      <c r="C25" s="21" t="s">
        <v>17</v>
      </c>
      <c r="D25" s="21" t="s">
        <v>18</v>
      </c>
      <c r="E25" s="22">
        <v>4019.8</v>
      </c>
    </row>
    <row r="26" spans="1:5" x14ac:dyDescent="0.25">
      <c r="A26" s="23"/>
      <c r="B26" s="24"/>
      <c r="C26" s="24"/>
      <c r="D26" s="24"/>
      <c r="E26" s="25">
        <f>SUBTOTAL(109,E19:E25)</f>
        <v>25629.289999999997</v>
      </c>
    </row>
    <row r="27" spans="1:5" x14ac:dyDescent="0.25">
      <c r="A27" s="20">
        <v>44413</v>
      </c>
      <c r="B27" s="21" t="s">
        <v>26</v>
      </c>
      <c r="C27" s="21" t="s">
        <v>27</v>
      </c>
      <c r="D27" s="21" t="s">
        <v>28</v>
      </c>
      <c r="E27" s="22">
        <v>75000</v>
      </c>
    </row>
    <row r="28" spans="1:5" x14ac:dyDescent="0.25">
      <c r="A28" s="20">
        <v>44421</v>
      </c>
      <c r="B28" s="21" t="s">
        <v>29</v>
      </c>
      <c r="C28" s="21" t="s">
        <v>27</v>
      </c>
      <c r="D28" s="21" t="s">
        <v>30</v>
      </c>
      <c r="E28" s="22">
        <v>53625</v>
      </c>
    </row>
    <row r="29" spans="1:5" x14ac:dyDescent="0.25">
      <c r="A29" s="20">
        <v>44427</v>
      </c>
      <c r="B29" s="21" t="s">
        <v>31</v>
      </c>
      <c r="C29" s="21" t="s">
        <v>27</v>
      </c>
      <c r="D29" s="21" t="s">
        <v>32</v>
      </c>
      <c r="E29" s="22">
        <v>66000</v>
      </c>
    </row>
    <row r="30" spans="1:5" x14ac:dyDescent="0.25">
      <c r="A30" s="26"/>
      <c r="B30" s="27"/>
      <c r="C30" s="27"/>
      <c r="D30" s="27"/>
      <c r="E30" s="25">
        <f>SUBTOTAL(109,E27:E29)</f>
        <v>194625</v>
      </c>
    </row>
    <row r="31" spans="1:5" x14ac:dyDescent="0.25">
      <c r="A31" s="20">
        <v>44414</v>
      </c>
      <c r="B31" s="21" t="s">
        <v>33</v>
      </c>
      <c r="C31" s="21" t="s">
        <v>34</v>
      </c>
      <c r="D31" s="21" t="s">
        <v>35</v>
      </c>
      <c r="E31" s="22">
        <v>17110</v>
      </c>
    </row>
    <row r="32" spans="1:5" x14ac:dyDescent="0.25">
      <c r="A32" s="20">
        <v>44421</v>
      </c>
      <c r="B32" s="21" t="s">
        <v>36</v>
      </c>
      <c r="C32" s="21" t="s">
        <v>34</v>
      </c>
      <c r="D32" s="21" t="s">
        <v>37</v>
      </c>
      <c r="E32" s="22">
        <v>26700</v>
      </c>
    </row>
    <row r="33" spans="1:5" x14ac:dyDescent="0.25">
      <c r="A33" s="20">
        <v>44421</v>
      </c>
      <c r="B33" s="21" t="s">
        <v>38</v>
      </c>
      <c r="C33" s="21" t="s">
        <v>34</v>
      </c>
      <c r="D33" s="21" t="s">
        <v>39</v>
      </c>
      <c r="E33" s="22">
        <v>128912</v>
      </c>
    </row>
    <row r="34" spans="1:5" x14ac:dyDescent="0.25">
      <c r="A34" s="20">
        <v>44428</v>
      </c>
      <c r="B34" s="21" t="s">
        <v>40</v>
      </c>
      <c r="C34" s="21" t="s">
        <v>34</v>
      </c>
      <c r="D34" s="21" t="s">
        <v>41</v>
      </c>
      <c r="E34" s="22">
        <v>101790</v>
      </c>
    </row>
    <row r="35" spans="1:5" x14ac:dyDescent="0.25">
      <c r="A35" s="23"/>
      <c r="B35" s="24"/>
      <c r="C35" s="24"/>
      <c r="D35" s="24"/>
      <c r="E35" s="25">
        <f>SUBTOTAL(109,E31:E34)</f>
        <v>274512</v>
      </c>
    </row>
    <row r="36" spans="1:5" x14ac:dyDescent="0.25">
      <c r="A36" s="20">
        <v>44421</v>
      </c>
      <c r="B36" s="21" t="s">
        <v>42</v>
      </c>
      <c r="C36" s="21" t="s">
        <v>43</v>
      </c>
      <c r="D36" s="21" t="s">
        <v>44</v>
      </c>
      <c r="E36" s="22">
        <v>33453</v>
      </c>
    </row>
    <row r="37" spans="1:5" x14ac:dyDescent="0.25">
      <c r="A37" s="20">
        <v>44421</v>
      </c>
      <c r="B37" s="21" t="s">
        <v>45</v>
      </c>
      <c r="C37" s="21" t="s">
        <v>43</v>
      </c>
      <c r="D37" s="21" t="s">
        <v>46</v>
      </c>
      <c r="E37" s="22">
        <v>3931</v>
      </c>
    </row>
    <row r="38" spans="1:5" x14ac:dyDescent="0.25">
      <c r="A38" s="26"/>
      <c r="B38" s="27"/>
      <c r="C38" s="27"/>
      <c r="D38" s="27"/>
      <c r="E38" s="25">
        <f>SUBTOTAL(109,E36:E37)</f>
        <v>37384</v>
      </c>
    </row>
    <row r="39" spans="1:5" x14ac:dyDescent="0.25">
      <c r="A39" s="20">
        <v>44413</v>
      </c>
      <c r="B39" s="21" t="s">
        <v>47</v>
      </c>
      <c r="C39" s="21" t="s">
        <v>48</v>
      </c>
      <c r="D39" s="21" t="s">
        <v>49</v>
      </c>
      <c r="E39" s="22">
        <v>232212.08</v>
      </c>
    </row>
    <row r="40" spans="1:5" x14ac:dyDescent="0.25">
      <c r="A40" s="20">
        <v>44412</v>
      </c>
      <c r="B40" s="21" t="s">
        <v>50</v>
      </c>
      <c r="C40" s="21" t="s">
        <v>48</v>
      </c>
      <c r="D40" s="21" t="s">
        <v>51</v>
      </c>
      <c r="E40" s="22">
        <v>29994.3</v>
      </c>
    </row>
    <row r="41" spans="1:5" x14ac:dyDescent="0.25">
      <c r="A41" s="20">
        <v>44420</v>
      </c>
      <c r="B41" s="21" t="s">
        <v>52</v>
      </c>
      <c r="C41" s="21" t="s">
        <v>48</v>
      </c>
      <c r="D41" s="21" t="s">
        <v>53</v>
      </c>
      <c r="E41" s="22">
        <v>19690</v>
      </c>
    </row>
    <row r="42" spans="1:5" x14ac:dyDescent="0.25">
      <c r="A42" s="20">
        <v>44420</v>
      </c>
      <c r="B42" s="21" t="s">
        <v>54</v>
      </c>
      <c r="C42" s="21" t="s">
        <v>48</v>
      </c>
      <c r="D42" s="21" t="s">
        <v>55</v>
      </c>
      <c r="E42" s="22">
        <v>57960</v>
      </c>
    </row>
    <row r="43" spans="1:5" x14ac:dyDescent="0.25">
      <c r="A43" s="20">
        <v>44421</v>
      </c>
      <c r="B43" s="21" t="s">
        <v>56</v>
      </c>
      <c r="C43" s="21" t="s">
        <v>48</v>
      </c>
      <c r="D43" s="21" t="s">
        <v>57</v>
      </c>
      <c r="E43" s="22">
        <v>17928.5</v>
      </c>
    </row>
    <row r="44" spans="1:5" x14ac:dyDescent="0.25">
      <c r="A44" s="20">
        <v>44427</v>
      </c>
      <c r="B44" s="21" t="s">
        <v>58</v>
      </c>
      <c r="C44" s="21" t="s">
        <v>48</v>
      </c>
      <c r="D44" s="21" t="s">
        <v>59</v>
      </c>
      <c r="E44" s="22">
        <v>17127.18</v>
      </c>
    </row>
    <row r="45" spans="1:5" x14ac:dyDescent="0.25">
      <c r="A45" s="26"/>
      <c r="B45" s="27"/>
      <c r="C45" s="27"/>
      <c r="D45" s="27"/>
      <c r="E45" s="25">
        <f>SUBTOTAL(109,E39:E44)</f>
        <v>374912.06</v>
      </c>
    </row>
    <row r="46" spans="1:5" x14ac:dyDescent="0.25">
      <c r="A46" s="20">
        <v>44413</v>
      </c>
      <c r="B46" s="21" t="s">
        <v>60</v>
      </c>
      <c r="C46" s="21" t="s">
        <v>61</v>
      </c>
      <c r="D46" s="21" t="s">
        <v>62</v>
      </c>
      <c r="E46" s="22">
        <v>2100</v>
      </c>
    </row>
    <row r="47" spans="1:5" x14ac:dyDescent="0.25">
      <c r="A47" s="20">
        <v>44421</v>
      </c>
      <c r="B47" s="21" t="s">
        <v>63</v>
      </c>
      <c r="C47" s="21" t="s">
        <v>61</v>
      </c>
      <c r="D47" s="21" t="s">
        <v>64</v>
      </c>
      <c r="E47" s="22">
        <v>2100</v>
      </c>
    </row>
    <row r="48" spans="1:5" x14ac:dyDescent="0.25">
      <c r="A48" s="20">
        <v>44433</v>
      </c>
      <c r="B48" s="21" t="s">
        <v>65</v>
      </c>
      <c r="C48" s="21" t="s">
        <v>61</v>
      </c>
      <c r="D48" s="21" t="s">
        <v>62</v>
      </c>
      <c r="E48" s="22">
        <v>2100</v>
      </c>
    </row>
    <row r="49" spans="1:5" x14ac:dyDescent="0.25">
      <c r="A49" s="20">
        <v>44427</v>
      </c>
      <c r="B49" s="21" t="s">
        <v>66</v>
      </c>
      <c r="C49" s="21" t="s">
        <v>61</v>
      </c>
      <c r="D49" s="21" t="s">
        <v>62</v>
      </c>
      <c r="E49" s="22">
        <v>2100</v>
      </c>
    </row>
    <row r="50" spans="1:5" x14ac:dyDescent="0.25">
      <c r="A50" s="26"/>
      <c r="B50" s="27"/>
      <c r="C50" s="27"/>
      <c r="D50" s="27"/>
      <c r="E50" s="25">
        <f>SUM(E46:E49)</f>
        <v>8400</v>
      </c>
    </row>
    <row r="51" spans="1:5" x14ac:dyDescent="0.25">
      <c r="A51" s="20">
        <v>44421</v>
      </c>
      <c r="B51" s="21" t="s">
        <v>67</v>
      </c>
      <c r="C51" s="21" t="s">
        <v>68</v>
      </c>
      <c r="D51" s="21" t="s">
        <v>69</v>
      </c>
      <c r="E51" s="22">
        <v>118000</v>
      </c>
    </row>
    <row r="52" spans="1:5" x14ac:dyDescent="0.25">
      <c r="A52" s="20">
        <v>44428</v>
      </c>
      <c r="B52" s="21" t="s">
        <v>70</v>
      </c>
      <c r="C52" s="21" t="s">
        <v>68</v>
      </c>
      <c r="D52" s="21" t="s">
        <v>71</v>
      </c>
      <c r="E52" s="22">
        <v>106200</v>
      </c>
    </row>
    <row r="53" spans="1:5" x14ac:dyDescent="0.25">
      <c r="A53" s="26"/>
      <c r="B53" s="27"/>
      <c r="C53" s="27"/>
      <c r="D53" s="27"/>
      <c r="E53" s="25">
        <f>SUM(E51:E52)</f>
        <v>224200</v>
      </c>
    </row>
    <row r="54" spans="1:5" x14ac:dyDescent="0.25">
      <c r="A54" s="20">
        <v>44413</v>
      </c>
      <c r="B54" s="21" t="s">
        <v>72</v>
      </c>
      <c r="C54" s="21" t="s">
        <v>73</v>
      </c>
      <c r="D54" s="21" t="s">
        <v>74</v>
      </c>
      <c r="E54" s="22">
        <v>29808</v>
      </c>
    </row>
    <row r="55" spans="1:5" x14ac:dyDescent="0.25">
      <c r="A55" s="20">
        <v>44420</v>
      </c>
      <c r="B55" s="21" t="s">
        <v>75</v>
      </c>
      <c r="C55" s="21" t="s">
        <v>73</v>
      </c>
      <c r="D55" s="21" t="s">
        <v>76</v>
      </c>
      <c r="E55" s="22">
        <v>124200</v>
      </c>
    </row>
    <row r="56" spans="1:5" x14ac:dyDescent="0.25">
      <c r="A56" s="20">
        <v>44420</v>
      </c>
      <c r="B56" s="21" t="s">
        <v>77</v>
      </c>
      <c r="C56" s="21" t="s">
        <v>73</v>
      </c>
      <c r="D56" s="21" t="s">
        <v>78</v>
      </c>
      <c r="E56" s="22">
        <v>32000</v>
      </c>
    </row>
    <row r="57" spans="1:5" x14ac:dyDescent="0.25">
      <c r="A57" s="20">
        <v>44427</v>
      </c>
      <c r="B57" s="21" t="s">
        <v>79</v>
      </c>
      <c r="C57" s="21" t="s">
        <v>73</v>
      </c>
      <c r="D57" s="21" t="s">
        <v>80</v>
      </c>
      <c r="E57" s="22">
        <v>129400</v>
      </c>
    </row>
    <row r="58" spans="1:5" x14ac:dyDescent="0.25">
      <c r="A58" s="26"/>
      <c r="B58" s="27"/>
      <c r="C58" s="27"/>
      <c r="D58" s="27"/>
      <c r="E58" s="25">
        <f>SUM(E54:E57)</f>
        <v>315408</v>
      </c>
    </row>
    <row r="59" spans="1:5" x14ac:dyDescent="0.25">
      <c r="A59" s="20">
        <v>44421</v>
      </c>
      <c r="B59" s="21" t="s">
        <v>81</v>
      </c>
      <c r="C59" s="21" t="s">
        <v>82</v>
      </c>
      <c r="D59" s="21" t="s">
        <v>83</v>
      </c>
      <c r="E59" s="22">
        <v>9989.44</v>
      </c>
    </row>
    <row r="60" spans="1:5" x14ac:dyDescent="0.25">
      <c r="A60" s="26"/>
      <c r="B60" s="27"/>
      <c r="C60" s="27"/>
      <c r="D60" s="27"/>
      <c r="E60" s="25">
        <f>E59</f>
        <v>9989.44</v>
      </c>
    </row>
    <row r="61" spans="1:5" x14ac:dyDescent="0.25">
      <c r="A61" s="20">
        <v>44413</v>
      </c>
      <c r="B61" s="21" t="s">
        <v>84</v>
      </c>
      <c r="C61" s="21" t="s">
        <v>85</v>
      </c>
      <c r="D61" s="21" t="s">
        <v>86</v>
      </c>
      <c r="E61" s="22">
        <v>100000</v>
      </c>
    </row>
    <row r="62" spans="1:5" x14ac:dyDescent="0.25">
      <c r="A62" s="20">
        <v>44413</v>
      </c>
      <c r="B62" s="21" t="s">
        <v>87</v>
      </c>
      <c r="C62" s="21" t="s">
        <v>85</v>
      </c>
      <c r="D62" s="21" t="s">
        <v>86</v>
      </c>
      <c r="E62" s="22">
        <v>120000</v>
      </c>
    </row>
    <row r="63" spans="1:5" x14ac:dyDescent="0.25">
      <c r="A63" s="20">
        <v>44419</v>
      </c>
      <c r="B63" s="21" t="s">
        <v>88</v>
      </c>
      <c r="C63" s="21" t="s">
        <v>85</v>
      </c>
      <c r="D63" s="21" t="s">
        <v>86</v>
      </c>
      <c r="E63" s="22">
        <v>130800</v>
      </c>
    </row>
    <row r="64" spans="1:5" x14ac:dyDescent="0.25">
      <c r="A64" s="20">
        <v>44421</v>
      </c>
      <c r="B64" s="21" t="s">
        <v>89</v>
      </c>
      <c r="C64" s="21" t="s">
        <v>85</v>
      </c>
      <c r="D64" s="21" t="s">
        <v>86</v>
      </c>
      <c r="E64" s="22">
        <v>130800</v>
      </c>
    </row>
    <row r="65" spans="1:5" x14ac:dyDescent="0.25">
      <c r="A65" s="26"/>
      <c r="B65" s="27"/>
      <c r="C65" s="27"/>
      <c r="D65" s="27"/>
      <c r="E65" s="25">
        <f>SUM(E61:E64)</f>
        <v>481600</v>
      </c>
    </row>
    <row r="66" spans="1:5" x14ac:dyDescent="0.25">
      <c r="A66" s="20">
        <v>44427</v>
      </c>
      <c r="B66" s="21" t="s">
        <v>90</v>
      </c>
      <c r="C66" s="21" t="s">
        <v>91</v>
      </c>
      <c r="D66" s="21" t="s">
        <v>92</v>
      </c>
      <c r="E66" s="22">
        <v>110000</v>
      </c>
    </row>
    <row r="67" spans="1:5" x14ac:dyDescent="0.25">
      <c r="A67" s="26"/>
      <c r="B67" s="27"/>
      <c r="C67" s="27"/>
      <c r="D67" s="27"/>
      <c r="E67" s="25">
        <f>E66</f>
        <v>110000</v>
      </c>
    </row>
    <row r="68" spans="1:5" x14ac:dyDescent="0.25">
      <c r="A68" s="20">
        <v>44414</v>
      </c>
      <c r="B68" s="21" t="s">
        <v>93</v>
      </c>
      <c r="C68" s="21" t="s">
        <v>94</v>
      </c>
      <c r="D68" s="21" t="s">
        <v>95</v>
      </c>
      <c r="E68" s="22">
        <v>36845.5</v>
      </c>
    </row>
    <row r="69" spans="1:5" x14ac:dyDescent="0.25">
      <c r="A69" s="20">
        <v>44411</v>
      </c>
      <c r="B69" s="21" t="s">
        <v>96</v>
      </c>
      <c r="C69" s="21" t="s">
        <v>94</v>
      </c>
      <c r="D69" s="21" t="s">
        <v>97</v>
      </c>
      <c r="E69" s="22">
        <v>127912</v>
      </c>
    </row>
    <row r="70" spans="1:5" x14ac:dyDescent="0.25">
      <c r="A70" s="26"/>
      <c r="B70" s="27"/>
      <c r="C70" s="27"/>
      <c r="D70" s="27"/>
      <c r="E70" s="25">
        <f>SUM(E68+E69)</f>
        <v>164757.5</v>
      </c>
    </row>
    <row r="71" spans="1:5" x14ac:dyDescent="0.25">
      <c r="A71" s="20">
        <v>44431</v>
      </c>
      <c r="B71" s="21" t="s">
        <v>98</v>
      </c>
      <c r="C71" s="21" t="s">
        <v>99</v>
      </c>
      <c r="D71" s="21" t="s">
        <v>100</v>
      </c>
      <c r="E71" s="22">
        <v>8700.01</v>
      </c>
    </row>
    <row r="72" spans="1:5" x14ac:dyDescent="0.25">
      <c r="A72" s="20">
        <v>44411</v>
      </c>
      <c r="B72" s="21" t="s">
        <v>101</v>
      </c>
      <c r="C72" s="21" t="s">
        <v>99</v>
      </c>
      <c r="D72" s="21" t="s">
        <v>102</v>
      </c>
      <c r="E72" s="22">
        <v>3925</v>
      </c>
    </row>
    <row r="73" spans="1:5" x14ac:dyDescent="0.25">
      <c r="A73" s="20">
        <v>44427</v>
      </c>
      <c r="B73" s="21" t="s">
        <v>103</v>
      </c>
      <c r="C73" s="21" t="s">
        <v>99</v>
      </c>
      <c r="D73" s="21" t="s">
        <v>104</v>
      </c>
      <c r="E73" s="22">
        <v>8500.1200000000008</v>
      </c>
    </row>
    <row r="74" spans="1:5" x14ac:dyDescent="0.25">
      <c r="A74" s="20">
        <v>44433</v>
      </c>
      <c r="B74" s="21" t="s">
        <v>105</v>
      </c>
      <c r="C74" s="21" t="s">
        <v>99</v>
      </c>
      <c r="D74" s="21" t="s">
        <v>106</v>
      </c>
      <c r="E74" s="22">
        <v>5125.3999999999996</v>
      </c>
    </row>
    <row r="75" spans="1:5" x14ac:dyDescent="0.25">
      <c r="A75" s="23"/>
      <c r="B75" s="24"/>
      <c r="C75" s="24"/>
      <c r="D75" s="24"/>
      <c r="E75" s="25">
        <f>SUM(E71+E72+E73+E74)</f>
        <v>26250.53</v>
      </c>
    </row>
    <row r="76" spans="1:5" x14ac:dyDescent="0.25">
      <c r="A76" s="20">
        <v>44419</v>
      </c>
      <c r="B76" s="21" t="s">
        <v>107</v>
      </c>
      <c r="C76" s="21" t="s">
        <v>108</v>
      </c>
      <c r="D76" s="21" t="s">
        <v>109</v>
      </c>
      <c r="E76" s="22">
        <v>94500</v>
      </c>
    </row>
    <row r="77" spans="1:5" x14ac:dyDescent="0.25">
      <c r="A77" s="26"/>
      <c r="B77" s="27"/>
      <c r="C77" s="27"/>
      <c r="D77" s="27"/>
      <c r="E77" s="25">
        <f>E76</f>
        <v>94500</v>
      </c>
    </row>
    <row r="78" spans="1:5" x14ac:dyDescent="0.25">
      <c r="A78" s="20">
        <v>44413</v>
      </c>
      <c r="B78" s="21" t="s">
        <v>110</v>
      </c>
      <c r="C78" s="21" t="s">
        <v>111</v>
      </c>
      <c r="D78" s="21" t="s">
        <v>112</v>
      </c>
      <c r="E78" s="22">
        <v>129126.39999999999</v>
      </c>
    </row>
    <row r="79" spans="1:5" x14ac:dyDescent="0.25">
      <c r="A79" s="26"/>
      <c r="B79" s="27"/>
      <c r="C79" s="27"/>
      <c r="D79" s="27"/>
      <c r="E79" s="25">
        <f>E78</f>
        <v>129126.39999999999</v>
      </c>
    </row>
    <row r="80" spans="1:5" x14ac:dyDescent="0.25">
      <c r="A80" s="20">
        <v>44427</v>
      </c>
      <c r="B80" s="21" t="s">
        <v>113</v>
      </c>
      <c r="C80" s="21" t="s">
        <v>114</v>
      </c>
      <c r="D80" s="21" t="s">
        <v>115</v>
      </c>
      <c r="E80" s="22">
        <v>118590</v>
      </c>
    </row>
    <row r="81" spans="1:5" x14ac:dyDescent="0.25">
      <c r="A81" s="26"/>
      <c r="B81" s="27"/>
      <c r="C81" s="27"/>
      <c r="D81" s="27"/>
      <c r="E81" s="25">
        <f>E80</f>
        <v>118590</v>
      </c>
    </row>
    <row r="82" spans="1:5" x14ac:dyDescent="0.25">
      <c r="A82" s="20">
        <v>44420</v>
      </c>
      <c r="B82" s="21" t="s">
        <v>116</v>
      </c>
      <c r="C82" s="21" t="s">
        <v>117</v>
      </c>
      <c r="D82" s="21" t="s">
        <v>118</v>
      </c>
      <c r="E82" s="22">
        <v>51082.2</v>
      </c>
    </row>
    <row r="83" spans="1:5" x14ac:dyDescent="0.25">
      <c r="A83" s="26"/>
      <c r="B83" s="27"/>
      <c r="C83" s="27"/>
      <c r="D83" s="27"/>
      <c r="E83" s="25">
        <f>E82</f>
        <v>51082.2</v>
      </c>
    </row>
    <row r="84" spans="1:5" x14ac:dyDescent="0.25">
      <c r="A84" s="20">
        <v>44412</v>
      </c>
      <c r="B84" s="21" t="s">
        <v>119</v>
      </c>
      <c r="C84" s="21" t="s">
        <v>120</v>
      </c>
      <c r="D84" s="21" t="s">
        <v>121</v>
      </c>
      <c r="E84" s="22">
        <v>21000</v>
      </c>
    </row>
    <row r="85" spans="1:5" x14ac:dyDescent="0.25">
      <c r="A85" s="20">
        <v>44413</v>
      </c>
      <c r="B85" s="21" t="s">
        <v>122</v>
      </c>
      <c r="C85" s="21" t="s">
        <v>120</v>
      </c>
      <c r="D85" s="21" t="s">
        <v>123</v>
      </c>
      <c r="E85" s="22">
        <v>59500</v>
      </c>
    </row>
    <row r="86" spans="1:5" x14ac:dyDescent="0.25">
      <c r="A86" s="20">
        <v>44413</v>
      </c>
      <c r="B86" s="21" t="s">
        <v>124</v>
      </c>
      <c r="C86" s="21" t="s">
        <v>120</v>
      </c>
      <c r="D86" s="21" t="s">
        <v>125</v>
      </c>
      <c r="E86" s="22">
        <v>8732</v>
      </c>
    </row>
    <row r="87" spans="1:5" x14ac:dyDescent="0.25">
      <c r="A87" s="20">
        <v>44420</v>
      </c>
      <c r="B87" s="21" t="s">
        <v>126</v>
      </c>
      <c r="C87" s="21" t="s">
        <v>120</v>
      </c>
      <c r="D87" s="21" t="s">
        <v>127</v>
      </c>
      <c r="E87" s="22">
        <v>90190</v>
      </c>
    </row>
    <row r="88" spans="1:5" x14ac:dyDescent="0.25">
      <c r="A88" s="20">
        <v>44420</v>
      </c>
      <c r="B88" s="21" t="s">
        <v>128</v>
      </c>
      <c r="C88" s="21" t="s">
        <v>120</v>
      </c>
      <c r="D88" s="21" t="s">
        <v>129</v>
      </c>
      <c r="E88" s="22">
        <v>68000</v>
      </c>
    </row>
    <row r="89" spans="1:5" x14ac:dyDescent="0.25">
      <c r="A89" s="20">
        <v>44427</v>
      </c>
      <c r="B89" s="21"/>
      <c r="C89" s="21" t="s">
        <v>120</v>
      </c>
      <c r="D89" s="21" t="s">
        <v>130</v>
      </c>
      <c r="E89" s="22">
        <v>63010</v>
      </c>
    </row>
    <row r="90" spans="1:5" x14ac:dyDescent="0.25">
      <c r="A90" s="23"/>
      <c r="B90" s="24"/>
      <c r="C90" s="24"/>
      <c r="D90" s="24"/>
      <c r="E90" s="25">
        <f>E84+E85+E86+E87+E88+E89</f>
        <v>310432</v>
      </c>
    </row>
    <row r="91" spans="1:5" x14ac:dyDescent="0.25">
      <c r="A91" s="20">
        <v>44412</v>
      </c>
      <c r="B91" s="21" t="s">
        <v>131</v>
      </c>
      <c r="C91" s="21" t="s">
        <v>132</v>
      </c>
      <c r="D91" s="21" t="s">
        <v>133</v>
      </c>
      <c r="E91" s="22">
        <v>129769.7</v>
      </c>
    </row>
    <row r="92" spans="1:5" x14ac:dyDescent="0.25">
      <c r="A92" s="20">
        <v>44421</v>
      </c>
      <c r="B92" s="21" t="s">
        <v>134</v>
      </c>
      <c r="C92" s="21" t="s">
        <v>132</v>
      </c>
      <c r="D92" s="21" t="s">
        <v>135</v>
      </c>
      <c r="E92" s="22">
        <v>120707.86</v>
      </c>
    </row>
    <row r="93" spans="1:5" x14ac:dyDescent="0.25">
      <c r="A93" s="20">
        <v>44421</v>
      </c>
      <c r="B93" s="21" t="s">
        <v>136</v>
      </c>
      <c r="C93" s="21" t="s">
        <v>132</v>
      </c>
      <c r="D93" s="21" t="s">
        <v>137</v>
      </c>
      <c r="E93" s="22">
        <v>46593.75</v>
      </c>
    </row>
    <row r="94" spans="1:5" x14ac:dyDescent="0.25">
      <c r="A94" s="20">
        <v>44428</v>
      </c>
      <c r="B94" s="21" t="s">
        <v>138</v>
      </c>
      <c r="C94" s="21" t="s">
        <v>132</v>
      </c>
      <c r="D94" s="21" t="s">
        <v>139</v>
      </c>
      <c r="E94" s="22">
        <v>124642.7</v>
      </c>
    </row>
    <row r="95" spans="1:5" x14ac:dyDescent="0.25">
      <c r="A95" s="20">
        <v>44428</v>
      </c>
      <c r="B95" s="21" t="s">
        <v>140</v>
      </c>
      <c r="C95" s="21" t="s">
        <v>132</v>
      </c>
      <c r="D95" s="21" t="s">
        <v>135</v>
      </c>
      <c r="E95" s="22">
        <v>62842.559999999998</v>
      </c>
    </row>
    <row r="96" spans="1:5" x14ac:dyDescent="0.25">
      <c r="A96" s="23"/>
      <c r="B96" s="24"/>
      <c r="C96" s="24"/>
      <c r="D96" s="24"/>
      <c r="E96" s="25">
        <f>SUM(E91:E95)</f>
        <v>484556.57</v>
      </c>
    </row>
    <row r="97" spans="1:5" x14ac:dyDescent="0.25">
      <c r="A97" s="20">
        <v>44418</v>
      </c>
      <c r="B97" s="21" t="s">
        <v>141</v>
      </c>
      <c r="C97" s="21" t="s">
        <v>142</v>
      </c>
      <c r="D97" s="21" t="s">
        <v>143</v>
      </c>
      <c r="E97" s="22">
        <v>130177.60000000001</v>
      </c>
    </row>
    <row r="98" spans="1:5" x14ac:dyDescent="0.25">
      <c r="A98" s="20">
        <v>44418</v>
      </c>
      <c r="B98" s="21" t="s">
        <v>144</v>
      </c>
      <c r="C98" s="21" t="s">
        <v>145</v>
      </c>
      <c r="D98" s="21" t="s">
        <v>146</v>
      </c>
      <c r="E98" s="22">
        <v>75000</v>
      </c>
    </row>
    <row r="99" spans="1:5" x14ac:dyDescent="0.25">
      <c r="A99" s="20">
        <v>44427</v>
      </c>
      <c r="B99" s="21" t="s">
        <v>147</v>
      </c>
      <c r="C99" s="21" t="s">
        <v>145</v>
      </c>
      <c r="D99" s="21" t="s">
        <v>148</v>
      </c>
      <c r="E99" s="22">
        <v>38000</v>
      </c>
    </row>
    <row r="100" spans="1:5" x14ac:dyDescent="0.25">
      <c r="A100" s="23"/>
      <c r="B100" s="24"/>
      <c r="C100" s="24"/>
      <c r="D100" s="24"/>
      <c r="E100" s="25">
        <f>SUM(E97:E99)</f>
        <v>243177.60000000001</v>
      </c>
    </row>
    <row r="101" spans="1:5" x14ac:dyDescent="0.25">
      <c r="A101" s="20">
        <v>44421</v>
      </c>
      <c r="B101" s="21" t="s">
        <v>149</v>
      </c>
      <c r="C101" s="21" t="s">
        <v>150</v>
      </c>
      <c r="D101" s="21" t="s">
        <v>151</v>
      </c>
      <c r="E101" s="22">
        <v>34500</v>
      </c>
    </row>
    <row r="102" spans="1:5" x14ac:dyDescent="0.25">
      <c r="A102" s="20">
        <v>44427</v>
      </c>
      <c r="B102" s="21" t="s">
        <v>152</v>
      </c>
      <c r="C102" s="21" t="s">
        <v>150</v>
      </c>
      <c r="D102" s="21" t="s">
        <v>153</v>
      </c>
      <c r="E102" s="22">
        <v>69100</v>
      </c>
    </row>
    <row r="103" spans="1:5" x14ac:dyDescent="0.25">
      <c r="A103" s="23"/>
      <c r="B103" s="24"/>
      <c r="C103" s="24"/>
      <c r="D103" s="24"/>
      <c r="E103" s="25">
        <f>E101+E102</f>
        <v>103600</v>
      </c>
    </row>
    <row r="104" spans="1:5" x14ac:dyDescent="0.25">
      <c r="A104" s="20">
        <v>44417</v>
      </c>
      <c r="B104" s="21"/>
      <c r="C104" s="21" t="s">
        <v>154</v>
      </c>
      <c r="D104" s="21" t="s">
        <v>155</v>
      </c>
      <c r="E104" s="22">
        <v>85786.74</v>
      </c>
    </row>
    <row r="105" spans="1:5" x14ac:dyDescent="0.25">
      <c r="A105" s="26"/>
      <c r="B105" s="27"/>
      <c r="C105" s="27"/>
      <c r="D105" s="27"/>
      <c r="E105" s="25">
        <f>E104</f>
        <v>85786.74</v>
      </c>
    </row>
    <row r="106" spans="1:5" x14ac:dyDescent="0.25">
      <c r="A106" s="20">
        <v>44414</v>
      </c>
      <c r="B106" s="21" t="s">
        <v>156</v>
      </c>
      <c r="C106" s="21" t="s">
        <v>157</v>
      </c>
      <c r="D106" s="21" t="s">
        <v>158</v>
      </c>
      <c r="E106" s="22">
        <v>20320.78</v>
      </c>
    </row>
    <row r="107" spans="1:5" x14ac:dyDescent="0.25">
      <c r="A107" s="20">
        <v>44428</v>
      </c>
      <c r="B107" s="21" t="s">
        <v>159</v>
      </c>
      <c r="C107" s="21" t="s">
        <v>157</v>
      </c>
      <c r="D107" s="21" t="s">
        <v>160</v>
      </c>
      <c r="E107" s="22">
        <v>20320.78</v>
      </c>
    </row>
    <row r="108" spans="1:5" x14ac:dyDescent="0.25">
      <c r="A108" s="20">
        <v>44410</v>
      </c>
      <c r="B108" s="21" t="s">
        <v>161</v>
      </c>
      <c r="C108" s="21" t="s">
        <v>162</v>
      </c>
      <c r="D108" s="21" t="s">
        <v>163</v>
      </c>
      <c r="E108" s="22">
        <v>10488.88</v>
      </c>
    </row>
    <row r="109" spans="1:5" x14ac:dyDescent="0.25">
      <c r="A109" s="26"/>
      <c r="B109" s="27"/>
      <c r="C109" s="27"/>
      <c r="D109" s="27"/>
      <c r="E109" s="25">
        <f>E106+E107+E108</f>
        <v>51130.439999999995</v>
      </c>
    </row>
    <row r="110" spans="1:5" x14ac:dyDescent="0.25">
      <c r="A110" s="20">
        <v>44421</v>
      </c>
      <c r="B110" s="21" t="s">
        <v>164</v>
      </c>
      <c r="C110" s="21" t="s">
        <v>165</v>
      </c>
      <c r="D110" s="21" t="s">
        <v>166</v>
      </c>
      <c r="E110" s="22">
        <v>53040</v>
      </c>
    </row>
    <row r="111" spans="1:5" x14ac:dyDescent="0.25">
      <c r="A111" s="20">
        <v>44421</v>
      </c>
      <c r="B111" s="21" t="s">
        <v>167</v>
      </c>
      <c r="C111" s="21" t="s">
        <v>165</v>
      </c>
      <c r="D111" s="21" t="s">
        <v>168</v>
      </c>
      <c r="E111" s="22">
        <v>81320</v>
      </c>
    </row>
    <row r="112" spans="1:5" x14ac:dyDescent="0.25">
      <c r="A112" s="20">
        <v>44421</v>
      </c>
      <c r="B112" s="21" t="s">
        <v>169</v>
      </c>
      <c r="C112" s="21" t="s">
        <v>165</v>
      </c>
      <c r="D112" s="21" t="s">
        <v>170</v>
      </c>
      <c r="E112" s="22">
        <v>102028.04</v>
      </c>
    </row>
    <row r="113" spans="1:5" x14ac:dyDescent="0.25">
      <c r="A113" s="20">
        <v>44421</v>
      </c>
      <c r="B113" s="21" t="s">
        <v>171</v>
      </c>
      <c r="C113" s="21" t="s">
        <v>165</v>
      </c>
      <c r="D113" s="21" t="s">
        <v>172</v>
      </c>
      <c r="E113" s="22">
        <v>106611.52</v>
      </c>
    </row>
    <row r="114" spans="1:5" x14ac:dyDescent="0.25">
      <c r="A114" s="20">
        <v>44421</v>
      </c>
      <c r="B114" s="21" t="s">
        <v>173</v>
      </c>
      <c r="C114" s="21" t="s">
        <v>165</v>
      </c>
      <c r="D114" s="21" t="s">
        <v>174</v>
      </c>
      <c r="E114" s="22">
        <v>126023.06</v>
      </c>
    </row>
    <row r="115" spans="1:5" x14ac:dyDescent="0.25">
      <c r="A115" s="20">
        <v>44429</v>
      </c>
      <c r="B115" s="21" t="s">
        <v>175</v>
      </c>
      <c r="C115" s="21" t="s">
        <v>165</v>
      </c>
      <c r="D115" s="21" t="s">
        <v>176</v>
      </c>
      <c r="E115" s="22">
        <v>123194.6</v>
      </c>
    </row>
    <row r="116" spans="1:5" x14ac:dyDescent="0.25">
      <c r="A116" s="20">
        <v>44429</v>
      </c>
      <c r="B116" s="21" t="s">
        <v>177</v>
      </c>
      <c r="C116" s="21" t="s">
        <v>165</v>
      </c>
      <c r="D116" s="21" t="s">
        <v>178</v>
      </c>
      <c r="E116" s="22">
        <v>11440</v>
      </c>
    </row>
    <row r="117" spans="1:5" x14ac:dyDescent="0.25">
      <c r="A117" s="26"/>
      <c r="B117" s="27"/>
      <c r="C117" s="27"/>
      <c r="D117" s="27"/>
      <c r="E117" s="25">
        <f>SUM(E110:E116)</f>
        <v>603657.22</v>
      </c>
    </row>
    <row r="118" spans="1:5" x14ac:dyDescent="0.25">
      <c r="A118" s="20">
        <v>44414</v>
      </c>
      <c r="B118" s="21" t="s">
        <v>179</v>
      </c>
      <c r="C118" s="21" t="s">
        <v>180</v>
      </c>
      <c r="D118" s="21" t="s">
        <v>181</v>
      </c>
      <c r="E118" s="22">
        <v>86029.5</v>
      </c>
    </row>
    <row r="119" spans="1:5" x14ac:dyDescent="0.25">
      <c r="A119" s="20">
        <v>44410</v>
      </c>
      <c r="B119" s="21" t="s">
        <v>182</v>
      </c>
      <c r="C119" s="21" t="s">
        <v>183</v>
      </c>
      <c r="D119" s="21" t="s">
        <v>184</v>
      </c>
      <c r="E119" s="22">
        <v>68550</v>
      </c>
    </row>
    <row r="120" spans="1:5" x14ac:dyDescent="0.25">
      <c r="A120" s="26"/>
      <c r="B120" s="27"/>
      <c r="C120" s="27"/>
      <c r="D120" s="27"/>
      <c r="E120" s="25">
        <f>SUM(E118:E119)</f>
        <v>154579.5</v>
      </c>
    </row>
    <row r="121" spans="1:5" x14ac:dyDescent="0.25">
      <c r="A121" s="20">
        <v>44411</v>
      </c>
      <c r="B121" s="21" t="s">
        <v>185</v>
      </c>
      <c r="C121" s="21" t="s">
        <v>186</v>
      </c>
      <c r="D121" s="21" t="s">
        <v>187</v>
      </c>
      <c r="E121" s="22">
        <v>17159.88</v>
      </c>
    </row>
    <row r="122" spans="1:5" x14ac:dyDescent="0.25">
      <c r="A122" s="26"/>
      <c r="B122" s="27"/>
      <c r="C122" s="27"/>
      <c r="D122" s="27"/>
      <c r="E122" s="25">
        <f>E121</f>
        <v>17159.88</v>
      </c>
    </row>
    <row r="123" spans="1:5" x14ac:dyDescent="0.25">
      <c r="A123" s="20">
        <v>44419</v>
      </c>
      <c r="B123" s="21" t="s">
        <v>188</v>
      </c>
      <c r="C123" s="21" t="s">
        <v>189</v>
      </c>
      <c r="D123" s="21" t="s">
        <v>97</v>
      </c>
      <c r="E123" s="22">
        <v>81342.62</v>
      </c>
    </row>
    <row r="124" spans="1:5" x14ac:dyDescent="0.25">
      <c r="A124" s="20">
        <v>44421</v>
      </c>
      <c r="B124" s="21" t="s">
        <v>190</v>
      </c>
      <c r="C124" s="21" t="s">
        <v>189</v>
      </c>
      <c r="D124" s="21" t="s">
        <v>191</v>
      </c>
      <c r="E124" s="22">
        <v>3785.44</v>
      </c>
    </row>
    <row r="125" spans="1:5" x14ac:dyDescent="0.25">
      <c r="A125" s="23"/>
      <c r="B125" s="24"/>
      <c r="C125" s="24"/>
      <c r="D125" s="24"/>
      <c r="E125" s="25">
        <f>E123+E124</f>
        <v>85128.06</v>
      </c>
    </row>
    <row r="126" spans="1:5" x14ac:dyDescent="0.25">
      <c r="A126" s="20">
        <v>44421</v>
      </c>
      <c r="B126" s="21" t="s">
        <v>192</v>
      </c>
      <c r="C126" s="21" t="s">
        <v>193</v>
      </c>
      <c r="D126" s="21" t="s">
        <v>194</v>
      </c>
      <c r="E126" s="22">
        <v>49531.9</v>
      </c>
    </row>
    <row r="127" spans="1:5" x14ac:dyDescent="0.25">
      <c r="A127" s="23"/>
      <c r="B127" s="24"/>
      <c r="C127" s="24"/>
      <c r="D127" s="24"/>
      <c r="E127" s="25">
        <f>E126</f>
        <v>49531.9</v>
      </c>
    </row>
    <row r="128" spans="1:5" x14ac:dyDescent="0.25">
      <c r="A128" s="20">
        <v>44423</v>
      </c>
      <c r="B128" s="21" t="s">
        <v>195</v>
      </c>
      <c r="C128" s="21" t="s">
        <v>196</v>
      </c>
      <c r="D128" s="21" t="s">
        <v>197</v>
      </c>
      <c r="E128" s="22">
        <v>1150</v>
      </c>
    </row>
    <row r="129" spans="1:5" x14ac:dyDescent="0.25">
      <c r="A129" s="26"/>
      <c r="B129" s="27"/>
      <c r="C129" s="27"/>
      <c r="D129" s="27"/>
      <c r="E129" s="25">
        <f>E128</f>
        <v>1150</v>
      </c>
    </row>
    <row r="130" spans="1:5" x14ac:dyDescent="0.25">
      <c r="A130" s="20">
        <v>44426</v>
      </c>
      <c r="B130" s="21" t="s">
        <v>198</v>
      </c>
      <c r="C130" s="21" t="s">
        <v>199</v>
      </c>
      <c r="D130" s="21" t="s">
        <v>200</v>
      </c>
      <c r="E130" s="22">
        <v>33780</v>
      </c>
    </row>
    <row r="131" spans="1:5" x14ac:dyDescent="0.25">
      <c r="A131" s="23"/>
      <c r="B131" s="24"/>
      <c r="C131" s="24"/>
      <c r="D131" s="24"/>
      <c r="E131" s="25">
        <f>E130</f>
        <v>33780</v>
      </c>
    </row>
    <row r="132" spans="1:5" x14ac:dyDescent="0.25">
      <c r="A132" s="20">
        <v>44414</v>
      </c>
      <c r="B132" s="21" t="s">
        <v>201</v>
      </c>
      <c r="C132" s="21" t="s">
        <v>202</v>
      </c>
      <c r="D132" s="21" t="s">
        <v>203</v>
      </c>
      <c r="E132" s="22">
        <v>7953.52</v>
      </c>
    </row>
    <row r="133" spans="1:5" x14ac:dyDescent="0.25">
      <c r="A133" s="20">
        <v>44413</v>
      </c>
      <c r="B133" s="21" t="s">
        <v>204</v>
      </c>
      <c r="C133" s="21" t="s">
        <v>202</v>
      </c>
      <c r="D133" s="21" t="s">
        <v>205</v>
      </c>
      <c r="E133" s="22">
        <v>11414.19</v>
      </c>
    </row>
    <row r="134" spans="1:5" x14ac:dyDescent="0.25">
      <c r="A134" s="20">
        <v>44414</v>
      </c>
      <c r="B134" s="21" t="s">
        <v>206</v>
      </c>
      <c r="C134" s="21" t="s">
        <v>202</v>
      </c>
      <c r="D134" s="21" t="s">
        <v>203</v>
      </c>
      <c r="E134" s="22">
        <v>7963.26</v>
      </c>
    </row>
    <row r="135" spans="1:5" x14ac:dyDescent="0.25">
      <c r="A135" s="26"/>
      <c r="B135" s="27"/>
      <c r="C135" s="27"/>
      <c r="D135" s="27"/>
      <c r="E135" s="25">
        <f>E132+E133+E134</f>
        <v>27330.97</v>
      </c>
    </row>
    <row r="136" spans="1:5" x14ac:dyDescent="0.25">
      <c r="A136" s="20">
        <v>44414</v>
      </c>
      <c r="B136" s="21" t="s">
        <v>207</v>
      </c>
      <c r="C136" s="21" t="s">
        <v>208</v>
      </c>
      <c r="D136" s="21" t="s">
        <v>209</v>
      </c>
      <c r="E136" s="22">
        <v>130191.42</v>
      </c>
    </row>
    <row r="137" spans="1:5" x14ac:dyDescent="0.25">
      <c r="A137" s="20">
        <v>44421</v>
      </c>
      <c r="B137" s="21" t="s">
        <v>210</v>
      </c>
      <c r="C137" s="21" t="s">
        <v>208</v>
      </c>
      <c r="D137" s="21" t="s">
        <v>209</v>
      </c>
      <c r="E137" s="22">
        <v>104304.75</v>
      </c>
    </row>
    <row r="138" spans="1:5" x14ac:dyDescent="0.25">
      <c r="A138" s="20">
        <v>44434</v>
      </c>
      <c r="B138" s="21" t="s">
        <v>211</v>
      </c>
      <c r="C138" s="21" t="s">
        <v>208</v>
      </c>
      <c r="D138" s="21" t="s">
        <v>212</v>
      </c>
      <c r="E138" s="22">
        <v>76500</v>
      </c>
    </row>
    <row r="139" spans="1:5" x14ac:dyDescent="0.25">
      <c r="A139" s="20">
        <v>44421</v>
      </c>
      <c r="B139" s="21" t="s">
        <v>213</v>
      </c>
      <c r="C139" s="21" t="s">
        <v>208</v>
      </c>
      <c r="D139" s="21" t="s">
        <v>212</v>
      </c>
      <c r="E139" s="22">
        <v>119250</v>
      </c>
    </row>
    <row r="140" spans="1:5" x14ac:dyDescent="0.25">
      <c r="A140" s="26"/>
      <c r="B140" s="27"/>
      <c r="C140" s="27"/>
      <c r="D140" s="27"/>
      <c r="E140" s="25">
        <f>E136+E137+E138+E139</f>
        <v>430246.17</v>
      </c>
    </row>
    <row r="141" spans="1:5" x14ac:dyDescent="0.25">
      <c r="A141" s="20">
        <v>44413</v>
      </c>
      <c r="B141" s="21" t="s">
        <v>214</v>
      </c>
      <c r="C141" s="21" t="s">
        <v>215</v>
      </c>
      <c r="D141" s="21" t="s">
        <v>216</v>
      </c>
      <c r="E141" s="22">
        <v>6709.01</v>
      </c>
    </row>
    <row r="142" spans="1:5" x14ac:dyDescent="0.25">
      <c r="A142" s="20">
        <v>44428</v>
      </c>
      <c r="B142" s="21" t="s">
        <v>217</v>
      </c>
      <c r="C142" s="21" t="s">
        <v>215</v>
      </c>
      <c r="D142" s="21" t="s">
        <v>218</v>
      </c>
      <c r="E142" s="22">
        <v>123900</v>
      </c>
    </row>
    <row r="143" spans="1:5" x14ac:dyDescent="0.25">
      <c r="A143" s="26"/>
      <c r="B143" s="27"/>
      <c r="C143" s="27"/>
      <c r="D143" s="27"/>
      <c r="E143" s="25">
        <f>E141+E142</f>
        <v>130609.01</v>
      </c>
    </row>
    <row r="144" spans="1:5" x14ac:dyDescent="0.25">
      <c r="A144" s="20">
        <v>44413</v>
      </c>
      <c r="B144" s="21" t="s">
        <v>219</v>
      </c>
      <c r="C144" s="21" t="s">
        <v>220</v>
      </c>
      <c r="D144" s="21" t="s">
        <v>221</v>
      </c>
      <c r="E144" s="22">
        <v>3800</v>
      </c>
    </row>
    <row r="145" spans="1:5" x14ac:dyDescent="0.25">
      <c r="A145" s="26"/>
      <c r="B145" s="27"/>
      <c r="C145" s="27"/>
      <c r="D145" s="27"/>
      <c r="E145" s="25">
        <f>E144</f>
        <v>3800</v>
      </c>
    </row>
    <row r="146" spans="1:5" x14ac:dyDescent="0.25">
      <c r="A146" s="20">
        <v>44413</v>
      </c>
      <c r="B146" s="21" t="s">
        <v>222</v>
      </c>
      <c r="C146" s="21" t="s">
        <v>223</v>
      </c>
      <c r="D146" s="21" t="s">
        <v>166</v>
      </c>
      <c r="E146" s="22">
        <v>91725</v>
      </c>
    </row>
    <row r="147" spans="1:5" x14ac:dyDescent="0.25">
      <c r="A147" s="20">
        <v>44425</v>
      </c>
      <c r="B147" s="21" t="s">
        <v>224</v>
      </c>
      <c r="C147" s="21" t="s">
        <v>223</v>
      </c>
      <c r="D147" s="21" t="s">
        <v>225</v>
      </c>
      <c r="E147" s="22">
        <v>130780</v>
      </c>
    </row>
    <row r="148" spans="1:5" x14ac:dyDescent="0.25">
      <c r="A148" s="26"/>
      <c r="B148" s="27"/>
      <c r="C148" s="27"/>
      <c r="D148" s="27"/>
      <c r="E148" s="25">
        <f>E146+E147</f>
        <v>222505</v>
      </c>
    </row>
    <row r="149" spans="1:5" x14ac:dyDescent="0.25">
      <c r="A149" s="20">
        <v>44420</v>
      </c>
      <c r="B149" s="21" t="s">
        <v>226</v>
      </c>
      <c r="C149" s="21" t="s">
        <v>227</v>
      </c>
      <c r="D149" s="21" t="s">
        <v>228</v>
      </c>
      <c r="E149" s="22">
        <v>46750</v>
      </c>
    </row>
    <row r="150" spans="1:5" x14ac:dyDescent="0.25">
      <c r="A150" s="26"/>
      <c r="B150" s="27"/>
      <c r="C150" s="27"/>
      <c r="D150" s="27"/>
      <c r="E150" s="25">
        <f>E149</f>
        <v>46750</v>
      </c>
    </row>
    <row r="151" spans="1:5" x14ac:dyDescent="0.25">
      <c r="A151" s="20">
        <v>44426</v>
      </c>
      <c r="B151" s="21" t="s">
        <v>229</v>
      </c>
      <c r="C151" s="21" t="s">
        <v>230</v>
      </c>
      <c r="D151" s="21" t="s">
        <v>97</v>
      </c>
      <c r="E151" s="22">
        <v>45000</v>
      </c>
    </row>
    <row r="152" spans="1:5" x14ac:dyDescent="0.25">
      <c r="A152" s="20">
        <v>44419</v>
      </c>
      <c r="B152" s="21" t="s">
        <v>231</v>
      </c>
      <c r="C152" s="21" t="s">
        <v>230</v>
      </c>
      <c r="D152" s="21" t="s">
        <v>97</v>
      </c>
      <c r="E152" s="22">
        <v>44855</v>
      </c>
    </row>
    <row r="153" spans="1:5" x14ac:dyDescent="0.25">
      <c r="A153" s="26"/>
      <c r="B153" s="27"/>
      <c r="C153" s="27"/>
      <c r="D153" s="27"/>
      <c r="E153" s="25">
        <f>E151+E152</f>
        <v>89855</v>
      </c>
    </row>
    <row r="154" spans="1:5" x14ac:dyDescent="0.25">
      <c r="A154" s="20">
        <v>44419</v>
      </c>
      <c r="B154" s="21" t="s">
        <v>232</v>
      </c>
      <c r="C154" s="21" t="s">
        <v>233</v>
      </c>
      <c r="D154" s="21" t="s">
        <v>234</v>
      </c>
      <c r="E154" s="22">
        <v>45489</v>
      </c>
    </row>
    <row r="155" spans="1:5" x14ac:dyDescent="0.25">
      <c r="A155" s="26"/>
      <c r="B155" s="27"/>
      <c r="C155" s="27"/>
      <c r="D155" s="27"/>
      <c r="E155" s="25">
        <f>E154</f>
        <v>45489</v>
      </c>
    </row>
    <row r="156" spans="1:5" x14ac:dyDescent="0.25">
      <c r="A156" s="20">
        <v>44413</v>
      </c>
      <c r="B156" s="21" t="s">
        <v>235</v>
      </c>
      <c r="C156" s="21" t="s">
        <v>236</v>
      </c>
      <c r="D156" s="21" t="s">
        <v>237</v>
      </c>
      <c r="E156" s="22">
        <v>35400</v>
      </c>
    </row>
    <row r="157" spans="1:5" x14ac:dyDescent="0.25">
      <c r="A157" s="26"/>
      <c r="B157" s="27"/>
      <c r="C157" s="27"/>
      <c r="D157" s="27"/>
      <c r="E157" s="25">
        <f>E156</f>
        <v>35400</v>
      </c>
    </row>
    <row r="158" spans="1:5" x14ac:dyDescent="0.25">
      <c r="A158" s="20">
        <v>44420</v>
      </c>
      <c r="B158" s="21" t="s">
        <v>238</v>
      </c>
      <c r="C158" s="21" t="s">
        <v>239</v>
      </c>
      <c r="D158" s="21" t="s">
        <v>240</v>
      </c>
      <c r="E158" s="22">
        <v>64170</v>
      </c>
    </row>
    <row r="159" spans="1:5" x14ac:dyDescent="0.25">
      <c r="A159" s="20">
        <v>44411</v>
      </c>
      <c r="B159" s="21" t="s">
        <v>241</v>
      </c>
      <c r="C159" s="21" t="s">
        <v>239</v>
      </c>
      <c r="D159" s="21" t="s">
        <v>242</v>
      </c>
      <c r="E159" s="22">
        <v>93200</v>
      </c>
    </row>
    <row r="160" spans="1:5" x14ac:dyDescent="0.25">
      <c r="A160" s="20">
        <v>44426</v>
      </c>
      <c r="B160" s="21" t="s">
        <v>243</v>
      </c>
      <c r="C160" s="21" t="s">
        <v>239</v>
      </c>
      <c r="D160" s="21" t="s">
        <v>244</v>
      </c>
      <c r="E160" s="22">
        <v>106400</v>
      </c>
    </row>
    <row r="161" spans="1:5" x14ac:dyDescent="0.25">
      <c r="A161" s="26"/>
      <c r="B161" s="27"/>
      <c r="C161" s="27"/>
      <c r="D161" s="27"/>
      <c r="E161" s="25">
        <f>E158+E159+E160</f>
        <v>263770</v>
      </c>
    </row>
    <row r="162" spans="1:5" x14ac:dyDescent="0.25">
      <c r="A162" s="20">
        <v>44421</v>
      </c>
      <c r="B162" s="21" t="s">
        <v>245</v>
      </c>
      <c r="C162" s="21" t="s">
        <v>246</v>
      </c>
      <c r="D162" s="21" t="s">
        <v>247</v>
      </c>
      <c r="E162" s="22">
        <v>112000</v>
      </c>
    </row>
    <row r="163" spans="1:5" x14ac:dyDescent="0.25">
      <c r="A163" s="20">
        <v>44421</v>
      </c>
      <c r="B163" s="21" t="s">
        <v>248</v>
      </c>
      <c r="C163" s="21" t="s">
        <v>246</v>
      </c>
      <c r="D163" s="21" t="s">
        <v>249</v>
      </c>
      <c r="E163" s="22">
        <v>105000</v>
      </c>
    </row>
    <row r="164" spans="1:5" x14ac:dyDescent="0.25">
      <c r="A164" s="20">
        <v>44421</v>
      </c>
      <c r="B164" s="21" t="s">
        <v>250</v>
      </c>
      <c r="C164" s="21" t="s">
        <v>246</v>
      </c>
      <c r="D164" s="21" t="s">
        <v>247</v>
      </c>
      <c r="E164" s="22">
        <v>75000</v>
      </c>
    </row>
    <row r="165" spans="1:5" x14ac:dyDescent="0.25">
      <c r="A165" s="26"/>
      <c r="B165" s="27"/>
      <c r="C165" s="27"/>
      <c r="D165" s="27"/>
      <c r="E165" s="25">
        <f>E162+E163+E164</f>
        <v>292000</v>
      </c>
    </row>
    <row r="166" spans="1:5" x14ac:dyDescent="0.25">
      <c r="A166" s="20">
        <v>44413</v>
      </c>
      <c r="B166" s="21" t="s">
        <v>251</v>
      </c>
      <c r="C166" s="21" t="s">
        <v>252</v>
      </c>
      <c r="D166" s="21" t="s">
        <v>253</v>
      </c>
      <c r="E166" s="22">
        <v>12036</v>
      </c>
    </row>
    <row r="167" spans="1:5" x14ac:dyDescent="0.25">
      <c r="A167" s="20">
        <v>44413</v>
      </c>
      <c r="B167" s="21" t="s">
        <v>254</v>
      </c>
      <c r="C167" s="21" t="s">
        <v>252</v>
      </c>
      <c r="D167" s="21" t="s">
        <v>255</v>
      </c>
      <c r="E167" s="22">
        <v>83780</v>
      </c>
    </row>
    <row r="168" spans="1:5" x14ac:dyDescent="0.25">
      <c r="A168" s="20">
        <v>44421</v>
      </c>
      <c r="B168" s="21" t="s">
        <v>256</v>
      </c>
      <c r="C168" s="21" t="s">
        <v>257</v>
      </c>
      <c r="D168" s="21" t="s">
        <v>258</v>
      </c>
      <c r="E168" s="22">
        <v>23328.6</v>
      </c>
    </row>
    <row r="169" spans="1:5" x14ac:dyDescent="0.25">
      <c r="A169" s="26"/>
      <c r="B169" s="27"/>
      <c r="C169" s="27"/>
      <c r="D169" s="27"/>
      <c r="E169" s="25">
        <f>E166+E167+E168</f>
        <v>119144.6</v>
      </c>
    </row>
    <row r="170" spans="1:5" x14ac:dyDescent="0.25">
      <c r="A170" s="20">
        <v>44421</v>
      </c>
      <c r="B170" s="21" t="s">
        <v>259</v>
      </c>
      <c r="C170" s="21" t="s">
        <v>260</v>
      </c>
      <c r="D170" s="21" t="s">
        <v>261</v>
      </c>
      <c r="E170" s="22">
        <v>20276.68</v>
      </c>
    </row>
    <row r="171" spans="1:5" x14ac:dyDescent="0.25">
      <c r="A171" s="20">
        <v>44428</v>
      </c>
      <c r="B171" s="21" t="s">
        <v>262</v>
      </c>
      <c r="C171" s="21" t="s">
        <v>260</v>
      </c>
      <c r="D171" s="21" t="s">
        <v>263</v>
      </c>
      <c r="E171" s="22">
        <v>75838.399999999994</v>
      </c>
    </row>
    <row r="172" spans="1:5" x14ac:dyDescent="0.25">
      <c r="A172" s="26"/>
      <c r="B172" s="27"/>
      <c r="C172" s="27"/>
      <c r="D172" s="27"/>
      <c r="E172" s="25">
        <f>E170+E171</f>
        <v>96115.079999999987</v>
      </c>
    </row>
    <row r="173" spans="1:5" x14ac:dyDescent="0.25">
      <c r="A173" s="20">
        <v>44412</v>
      </c>
      <c r="B173" s="21" t="s">
        <v>264</v>
      </c>
      <c r="C173" s="21" t="s">
        <v>265</v>
      </c>
      <c r="D173" s="21" t="s">
        <v>112</v>
      </c>
      <c r="E173" s="22">
        <v>101375</v>
      </c>
    </row>
    <row r="174" spans="1:5" x14ac:dyDescent="0.25">
      <c r="A174" s="20">
        <v>44418</v>
      </c>
      <c r="B174" s="21" t="s">
        <v>266</v>
      </c>
      <c r="C174" s="21" t="s">
        <v>265</v>
      </c>
      <c r="D174" s="21" t="s">
        <v>267</v>
      </c>
      <c r="E174" s="22">
        <v>127550</v>
      </c>
    </row>
    <row r="175" spans="1:5" x14ac:dyDescent="0.25">
      <c r="A175" s="20">
        <v>44421</v>
      </c>
      <c r="B175" s="21" t="s">
        <v>268</v>
      </c>
      <c r="C175" s="21" t="s">
        <v>265</v>
      </c>
      <c r="D175" s="21" t="s">
        <v>269</v>
      </c>
      <c r="E175" s="22">
        <v>14750</v>
      </c>
    </row>
    <row r="176" spans="1:5" x14ac:dyDescent="0.25">
      <c r="A176" s="20">
        <v>44427</v>
      </c>
      <c r="B176" s="21" t="s">
        <v>270</v>
      </c>
      <c r="C176" s="21" t="s">
        <v>265</v>
      </c>
      <c r="D176" s="21" t="s">
        <v>267</v>
      </c>
      <c r="E176" s="22">
        <v>111850</v>
      </c>
    </row>
    <row r="177" spans="1:5" x14ac:dyDescent="0.25">
      <c r="A177" s="26"/>
      <c r="B177" s="27"/>
      <c r="C177" s="27"/>
      <c r="D177" s="27"/>
      <c r="E177" s="25">
        <f>E173+E174+E175+E176</f>
        <v>355525</v>
      </c>
    </row>
    <row r="178" spans="1:5" x14ac:dyDescent="0.25">
      <c r="A178" s="20">
        <v>44421</v>
      </c>
      <c r="B178" s="21" t="s">
        <v>271</v>
      </c>
      <c r="C178" s="21" t="s">
        <v>272</v>
      </c>
      <c r="D178" s="21" t="s">
        <v>273</v>
      </c>
      <c r="E178" s="22">
        <v>62439.74</v>
      </c>
    </row>
    <row r="179" spans="1:5" x14ac:dyDescent="0.25">
      <c r="A179" s="20">
        <v>44421</v>
      </c>
      <c r="B179" s="21" t="s">
        <v>274</v>
      </c>
      <c r="C179" s="21" t="s">
        <v>272</v>
      </c>
      <c r="D179" s="21" t="s">
        <v>273</v>
      </c>
      <c r="E179" s="22">
        <v>128231.78</v>
      </c>
    </row>
    <row r="180" spans="1:5" x14ac:dyDescent="0.25">
      <c r="A180" s="20">
        <v>44433</v>
      </c>
      <c r="B180" s="21" t="s">
        <v>11</v>
      </c>
      <c r="C180" s="21" t="s">
        <v>272</v>
      </c>
      <c r="D180" s="21" t="s">
        <v>275</v>
      </c>
      <c r="E180" s="22">
        <v>62439.74</v>
      </c>
    </row>
    <row r="181" spans="1:5" x14ac:dyDescent="0.25">
      <c r="A181" s="20">
        <v>44432</v>
      </c>
      <c r="B181" s="21" t="s">
        <v>276</v>
      </c>
      <c r="C181" s="21" t="s">
        <v>272</v>
      </c>
      <c r="D181" s="21" t="s">
        <v>277</v>
      </c>
      <c r="E181" s="22">
        <v>91080</v>
      </c>
    </row>
    <row r="182" spans="1:5" x14ac:dyDescent="0.25">
      <c r="A182" s="20">
        <v>44431</v>
      </c>
      <c r="B182" s="21" t="s">
        <v>278</v>
      </c>
      <c r="C182" s="21" t="s">
        <v>272</v>
      </c>
      <c r="D182" s="21" t="s">
        <v>277</v>
      </c>
      <c r="E182" s="22">
        <v>22770</v>
      </c>
    </row>
    <row r="183" spans="1:5" x14ac:dyDescent="0.25">
      <c r="A183" s="26"/>
      <c r="B183" s="27"/>
      <c r="C183" s="27"/>
      <c r="D183" s="27"/>
      <c r="E183" s="25">
        <f>SUM(E178:E182)</f>
        <v>366961.26</v>
      </c>
    </row>
    <row r="184" spans="1:5" x14ac:dyDescent="0.25">
      <c r="A184" s="20">
        <v>44421</v>
      </c>
      <c r="B184" s="21" t="s">
        <v>279</v>
      </c>
      <c r="C184" s="21" t="s">
        <v>280</v>
      </c>
      <c r="D184" s="21" t="s">
        <v>281</v>
      </c>
      <c r="E184" s="22">
        <v>192484</v>
      </c>
    </row>
    <row r="185" spans="1:5" x14ac:dyDescent="0.25">
      <c r="A185" s="20">
        <v>44427</v>
      </c>
      <c r="B185" s="21" t="s">
        <v>282</v>
      </c>
      <c r="C185" s="21" t="s">
        <v>280</v>
      </c>
      <c r="D185" s="21" t="s">
        <v>283</v>
      </c>
      <c r="E185" s="22">
        <v>67432</v>
      </c>
    </row>
    <row r="186" spans="1:5" x14ac:dyDescent="0.25">
      <c r="A186" s="26"/>
      <c r="B186" s="27"/>
      <c r="C186" s="27"/>
      <c r="D186" s="27"/>
      <c r="E186" s="25">
        <f>SUM(E185+E184)</f>
        <v>259916</v>
      </c>
    </row>
    <row r="187" spans="1:5" x14ac:dyDescent="0.25">
      <c r="A187" s="20">
        <v>44413</v>
      </c>
      <c r="B187" s="21" t="s">
        <v>284</v>
      </c>
      <c r="C187" s="21" t="s">
        <v>285</v>
      </c>
      <c r="D187" s="21" t="s">
        <v>286</v>
      </c>
      <c r="E187" s="22">
        <v>53684</v>
      </c>
    </row>
    <row r="188" spans="1:5" x14ac:dyDescent="0.25">
      <c r="A188" s="20">
        <v>44431</v>
      </c>
      <c r="B188" s="21" t="s">
        <v>287</v>
      </c>
      <c r="C188" s="21" t="s">
        <v>285</v>
      </c>
      <c r="D188" s="21" t="s">
        <v>288</v>
      </c>
      <c r="E188" s="22">
        <v>42392.78</v>
      </c>
    </row>
    <row r="189" spans="1:5" x14ac:dyDescent="0.25">
      <c r="A189" s="20">
        <v>44431</v>
      </c>
      <c r="B189" s="21" t="s">
        <v>289</v>
      </c>
      <c r="C189" s="21" t="s">
        <v>285</v>
      </c>
      <c r="D189" s="21" t="s">
        <v>288</v>
      </c>
      <c r="E189" s="22">
        <v>87310</v>
      </c>
    </row>
    <row r="190" spans="1:5" x14ac:dyDescent="0.25">
      <c r="A190" s="26"/>
      <c r="B190" s="27"/>
      <c r="C190" s="27"/>
      <c r="D190" s="27"/>
      <c r="E190" s="25">
        <f>SUM(E187:E189)</f>
        <v>183386.78</v>
      </c>
    </row>
    <row r="191" spans="1:5" x14ac:dyDescent="0.25">
      <c r="A191" s="20">
        <v>44421</v>
      </c>
      <c r="B191" s="21" t="s">
        <v>290</v>
      </c>
      <c r="C191" s="21" t="s">
        <v>291</v>
      </c>
      <c r="D191" s="21" t="s">
        <v>286</v>
      </c>
      <c r="E191" s="22">
        <v>5243</v>
      </c>
    </row>
    <row r="192" spans="1:5" x14ac:dyDescent="0.25">
      <c r="A192" s="26"/>
      <c r="B192" s="27"/>
      <c r="C192" s="27"/>
      <c r="D192" s="27"/>
      <c r="E192" s="25">
        <f>E191</f>
        <v>5243</v>
      </c>
    </row>
    <row r="193" spans="1:5" x14ac:dyDescent="0.25">
      <c r="A193" s="20">
        <v>44412</v>
      </c>
      <c r="B193" s="21" t="s">
        <v>292</v>
      </c>
      <c r="C193" s="21" t="s">
        <v>293</v>
      </c>
      <c r="D193" s="21" t="s">
        <v>112</v>
      </c>
      <c r="E193" s="22">
        <v>92850</v>
      </c>
    </row>
    <row r="194" spans="1:5" x14ac:dyDescent="0.25">
      <c r="A194" s="20">
        <v>44420</v>
      </c>
      <c r="B194" s="21" t="s">
        <v>294</v>
      </c>
      <c r="C194" s="21" t="s">
        <v>293</v>
      </c>
      <c r="D194" s="21" t="s">
        <v>295</v>
      </c>
      <c r="E194" s="22">
        <v>41700</v>
      </c>
    </row>
    <row r="195" spans="1:5" x14ac:dyDescent="0.25">
      <c r="A195" s="20">
        <v>44420</v>
      </c>
      <c r="B195" s="21" t="s">
        <v>296</v>
      </c>
      <c r="C195" s="21" t="s">
        <v>293</v>
      </c>
      <c r="D195" s="21" t="s">
        <v>297</v>
      </c>
      <c r="E195" s="22">
        <v>125950</v>
      </c>
    </row>
    <row r="196" spans="1:5" x14ac:dyDescent="0.25">
      <c r="A196" s="26"/>
      <c r="B196" s="27"/>
      <c r="C196" s="27"/>
      <c r="D196" s="27"/>
      <c r="E196" s="25">
        <f>E193+E194+E195</f>
        <v>260500</v>
      </c>
    </row>
    <row r="197" spans="1:5" x14ac:dyDescent="0.25">
      <c r="A197" s="20">
        <v>44421</v>
      </c>
      <c r="B197" s="21" t="s">
        <v>298</v>
      </c>
      <c r="C197" s="21" t="s">
        <v>299</v>
      </c>
      <c r="D197" s="21" t="s">
        <v>300</v>
      </c>
      <c r="E197" s="22">
        <v>7140</v>
      </c>
    </row>
    <row r="198" spans="1:5" x14ac:dyDescent="0.25">
      <c r="A198" s="20">
        <v>44427</v>
      </c>
      <c r="B198" s="21" t="s">
        <v>301</v>
      </c>
      <c r="C198" s="21" t="s">
        <v>299</v>
      </c>
      <c r="D198" s="21" t="s">
        <v>302</v>
      </c>
      <c r="E198" s="22">
        <v>71744</v>
      </c>
    </row>
    <row r="199" spans="1:5" x14ac:dyDescent="0.25">
      <c r="A199" s="26"/>
      <c r="B199" s="27"/>
      <c r="C199" s="27"/>
      <c r="D199" s="27"/>
      <c r="E199" s="25">
        <f>E197+E198</f>
        <v>78884</v>
      </c>
    </row>
    <row r="200" spans="1:5" x14ac:dyDescent="0.25">
      <c r="A200" s="20">
        <v>44413</v>
      </c>
      <c r="B200" s="21" t="s">
        <v>303</v>
      </c>
      <c r="C200" s="21" t="s">
        <v>304</v>
      </c>
      <c r="D200" s="21" t="s">
        <v>305</v>
      </c>
      <c r="E200" s="22">
        <v>11800</v>
      </c>
    </row>
    <row r="201" spans="1:5" x14ac:dyDescent="0.25">
      <c r="A201" s="20">
        <v>44431</v>
      </c>
      <c r="B201" s="21" t="s">
        <v>306</v>
      </c>
      <c r="C201" s="21" t="s">
        <v>304</v>
      </c>
      <c r="D201" s="21" t="s">
        <v>307</v>
      </c>
      <c r="E201" s="22">
        <v>107734</v>
      </c>
    </row>
    <row r="202" spans="1:5" x14ac:dyDescent="0.25">
      <c r="A202" s="26"/>
      <c r="B202" s="27"/>
      <c r="C202" s="27"/>
      <c r="D202" s="27"/>
      <c r="E202" s="25">
        <f>E200+E201</f>
        <v>119534</v>
      </c>
    </row>
    <row r="203" spans="1:5" x14ac:dyDescent="0.25">
      <c r="A203" s="20">
        <v>44431</v>
      </c>
      <c r="B203" s="21" t="s">
        <v>308</v>
      </c>
      <c r="C203" s="21" t="s">
        <v>309</v>
      </c>
      <c r="D203" s="21" t="s">
        <v>310</v>
      </c>
      <c r="E203" s="22">
        <v>19662.93</v>
      </c>
    </row>
    <row r="204" spans="1:5" x14ac:dyDescent="0.25">
      <c r="A204" s="26"/>
      <c r="B204" s="27"/>
      <c r="C204" s="27"/>
      <c r="D204" s="27"/>
      <c r="E204" s="25">
        <f>E203</f>
        <v>19662.93</v>
      </c>
    </row>
    <row r="205" spans="1:5" x14ac:dyDescent="0.25">
      <c r="A205" s="20">
        <v>44413</v>
      </c>
      <c r="B205" s="21" t="s">
        <v>311</v>
      </c>
      <c r="C205" s="21" t="s">
        <v>312</v>
      </c>
      <c r="D205" s="21" t="s">
        <v>313</v>
      </c>
      <c r="E205" s="22">
        <v>125463.5</v>
      </c>
    </row>
    <row r="206" spans="1:5" x14ac:dyDescent="0.25">
      <c r="A206" s="23"/>
      <c r="B206" s="24"/>
      <c r="C206" s="24"/>
      <c r="D206" s="24"/>
      <c r="E206" s="25">
        <f>E205</f>
        <v>125463.5</v>
      </c>
    </row>
    <row r="207" spans="1:5" x14ac:dyDescent="0.25">
      <c r="A207" s="20">
        <v>44419</v>
      </c>
      <c r="B207" s="21" t="s">
        <v>314</v>
      </c>
      <c r="C207" s="21" t="s">
        <v>315</v>
      </c>
      <c r="D207" s="21" t="s">
        <v>316</v>
      </c>
      <c r="E207" s="22">
        <v>13230.01</v>
      </c>
    </row>
    <row r="208" spans="1:5" x14ac:dyDescent="0.25">
      <c r="A208" s="20">
        <v>44419</v>
      </c>
      <c r="B208" s="21" t="s">
        <v>317</v>
      </c>
      <c r="C208" s="21" t="s">
        <v>315</v>
      </c>
      <c r="D208" s="21" t="s">
        <v>318</v>
      </c>
      <c r="E208" s="22">
        <v>125825.76</v>
      </c>
    </row>
    <row r="209" spans="1:5" x14ac:dyDescent="0.25">
      <c r="A209" s="20">
        <v>44419</v>
      </c>
      <c r="B209" s="21" t="s">
        <v>319</v>
      </c>
      <c r="C209" s="21" t="s">
        <v>315</v>
      </c>
      <c r="D209" s="21" t="s">
        <v>320</v>
      </c>
      <c r="E209" s="22">
        <v>49560</v>
      </c>
    </row>
    <row r="210" spans="1:5" x14ac:dyDescent="0.25">
      <c r="A210" s="20">
        <v>44426</v>
      </c>
      <c r="B210" s="21" t="s">
        <v>321</v>
      </c>
      <c r="C210" s="21" t="s">
        <v>315</v>
      </c>
      <c r="D210" s="21" t="s">
        <v>322</v>
      </c>
      <c r="E210" s="22">
        <v>68263</v>
      </c>
    </row>
    <row r="211" spans="1:5" x14ac:dyDescent="0.25">
      <c r="A211" s="20">
        <v>44426</v>
      </c>
      <c r="B211" s="21" t="s">
        <v>323</v>
      </c>
      <c r="C211" s="21" t="s">
        <v>315</v>
      </c>
      <c r="D211" s="21" t="s">
        <v>324</v>
      </c>
      <c r="E211" s="22">
        <v>2331.6799999999998</v>
      </c>
    </row>
    <row r="212" spans="1:5" x14ac:dyDescent="0.25">
      <c r="A212" s="26"/>
      <c r="B212" s="27"/>
      <c r="C212" s="27"/>
      <c r="D212" s="27"/>
      <c r="E212" s="25">
        <f>SUM(E207:E211)</f>
        <v>259210.44999999998</v>
      </c>
    </row>
    <row r="213" spans="1:5" x14ac:dyDescent="0.25">
      <c r="A213" s="28"/>
      <c r="B213" s="29"/>
      <c r="C213" s="29"/>
      <c r="D213" s="30" t="s">
        <v>325</v>
      </c>
      <c r="E213" s="31">
        <f>SUM(E18+E26+E30+E35+E38+E45+E50+E53+E58+E60+E65+E67+E70+E75+E77+E79+E81+E83+E90+E96+E100+E103+E109+E117+E120+E122+E125+E127+E129+E131+E135+E140+E143+E105+E145+E148+E150+E153+E155+E157+E161+E165+E169+E172+E177+E183+E186+E190+E192+E196+E199+E202+E204+E206+E212)</f>
        <v>8803879.7799999975</v>
      </c>
    </row>
    <row r="217" spans="1:5" x14ac:dyDescent="0.25">
      <c r="B217" t="s">
        <v>327</v>
      </c>
    </row>
    <row r="222" spans="1:5" x14ac:dyDescent="0.25">
      <c r="C222" s="34"/>
    </row>
    <row r="223" spans="1:5" x14ac:dyDescent="0.25">
      <c r="C223" s="33" t="s">
        <v>328</v>
      </c>
    </row>
    <row r="224" spans="1:5" x14ac:dyDescent="0.25">
      <c r="C224" s="33" t="s">
        <v>329</v>
      </c>
    </row>
  </sheetData>
  <mergeCells count="6">
    <mergeCell ref="A11:E12"/>
    <mergeCell ref="A8:E8"/>
    <mergeCell ref="A7:E7"/>
    <mergeCell ref="A6:E6"/>
    <mergeCell ref="A9:E9"/>
    <mergeCell ref="A10:E10"/>
  </mergeCells>
  <pageMargins left="0.7" right="0.7" top="0.75" bottom="0.75" header="0.3" footer="0.3"/>
  <pageSetup scale="84" orientation="landscape" horizontalDpi="0" verticalDpi="0" r:id="rId1"/>
  <colBreaks count="1" manualBreakCount="1">
    <brk id="5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Eva Figueroa</cp:lastModifiedBy>
  <cp:lastPrinted>2021-09-15T16:30:30Z</cp:lastPrinted>
  <dcterms:created xsi:type="dcterms:W3CDTF">2021-09-13T15:58:24Z</dcterms:created>
  <dcterms:modified xsi:type="dcterms:W3CDTF">2021-09-15T16:32:17Z</dcterms:modified>
</cp:coreProperties>
</file>