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 2023\Estados  de cuenta de los suplidores 2023\Estado de cuentas de los suplidores Febrero 2023\"/>
    </mc:Choice>
  </mc:AlternateContent>
  <bookViews>
    <workbookView xWindow="0" yWindow="0" windowWidth="15360" windowHeight="7155"/>
  </bookViews>
  <sheets>
    <sheet name="Hoja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L55" i="2"/>
  <c r="L95" i="2"/>
  <c r="L268" i="2"/>
  <c r="L346" i="2"/>
  <c r="L421" i="2"/>
  <c r="L654" i="2"/>
  <c r="L682" i="2"/>
  <c r="L778" i="2"/>
  <c r="L909" i="2"/>
  <c r="L921" i="2"/>
  <c r="L960" i="2"/>
  <c r="K1390" i="2"/>
  <c r="K1389" i="2"/>
  <c r="K1387" i="2"/>
  <c r="L1386" i="2" s="1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L1349" i="2" s="1"/>
  <c r="D1349" i="2"/>
  <c r="B1349" i="2"/>
  <c r="K1348" i="2"/>
  <c r="K1347" i="2"/>
  <c r="K1346" i="2"/>
  <c r="K1345" i="2"/>
  <c r="K1344" i="2"/>
  <c r="L1343" i="2" s="1"/>
  <c r="E1343" i="2"/>
  <c r="D1343" i="2"/>
  <c r="B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L1307" i="2" s="1"/>
  <c r="D1307" i="2"/>
  <c r="B1307" i="2"/>
  <c r="K1306" i="2"/>
  <c r="K1305" i="2"/>
  <c r="L1304" i="2" s="1"/>
  <c r="D1304" i="2"/>
  <c r="B1304" i="2"/>
  <c r="K1303" i="2"/>
  <c r="L1302" i="2" s="1"/>
  <c r="D1302" i="2"/>
  <c r="B1302" i="2"/>
  <c r="K1301" i="2"/>
  <c r="K1300" i="2"/>
  <c r="K1299" i="2"/>
  <c r="K1298" i="2"/>
  <c r="K1297" i="2"/>
  <c r="L1296" i="2" s="1"/>
  <c r="D1296" i="2"/>
  <c r="B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L1273" i="2" s="1"/>
  <c r="E1273" i="2"/>
  <c r="D1273" i="2"/>
  <c r="B1273" i="2"/>
  <c r="K1272" i="2"/>
  <c r="L1271" i="2" s="1"/>
  <c r="K1270" i="2"/>
  <c r="L1269" i="2" s="1"/>
  <c r="K1268" i="2"/>
  <c r="K1267" i="2"/>
  <c r="K1266" i="2"/>
  <c r="L1265" i="2" s="1"/>
  <c r="E1265" i="2"/>
  <c r="D1265" i="2"/>
  <c r="B1265" i="2"/>
  <c r="K1264" i="2"/>
  <c r="L1263" i="2" s="1"/>
  <c r="E1263" i="2"/>
  <c r="D1263" i="2"/>
  <c r="B1263" i="2"/>
  <c r="K1262" i="2"/>
  <c r="L1261" i="2" s="1"/>
  <c r="E1261" i="2"/>
  <c r="D1261" i="2"/>
  <c r="B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L1238" i="2" s="1"/>
  <c r="D1238" i="2"/>
  <c r="B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L1219" i="2" s="1"/>
  <c r="D1219" i="2"/>
  <c r="B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L1200" i="2" s="1"/>
  <c r="E1200" i="2"/>
  <c r="D1200" i="2"/>
  <c r="B1200" i="2"/>
  <c r="K1199" i="2"/>
  <c r="K1198" i="2"/>
  <c r="L1197" i="2" s="1"/>
  <c r="E1197" i="2"/>
  <c r="D1197" i="2"/>
  <c r="B1197" i="2"/>
  <c r="K1196" i="2"/>
  <c r="K1195" i="2"/>
  <c r="K1194" i="2"/>
  <c r="K1193" i="2"/>
  <c r="K1192" i="2"/>
  <c r="K1191" i="2"/>
  <c r="K1190" i="2"/>
  <c r="K1189" i="2"/>
  <c r="L1186" i="2" s="1"/>
  <c r="K1188" i="2"/>
  <c r="K1187" i="2"/>
  <c r="K1185" i="2"/>
  <c r="K1184" i="2"/>
  <c r="K1183" i="2"/>
  <c r="K1182" i="2"/>
  <c r="K1181" i="2"/>
  <c r="K1180" i="2"/>
  <c r="K1179" i="2"/>
  <c r="K1178" i="2"/>
  <c r="K1177" i="2"/>
  <c r="K1176" i="2"/>
  <c r="K1173" i="2"/>
  <c r="K1172" i="2"/>
  <c r="K1171" i="2"/>
  <c r="K1170" i="2"/>
  <c r="K1169" i="2"/>
  <c r="K1168" i="2"/>
  <c r="L1167" i="2" s="1"/>
  <c r="E1167" i="2"/>
  <c r="D1167" i="2"/>
  <c r="B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L1132" i="2" s="1"/>
  <c r="E1132" i="2"/>
  <c r="D1132" i="2"/>
  <c r="B1132" i="2"/>
  <c r="K1131" i="2"/>
  <c r="K1130" i="2"/>
  <c r="K1129" i="2"/>
  <c r="K1128" i="2"/>
  <c r="L1127" i="2" s="1"/>
  <c r="E1127" i="2"/>
  <c r="D1127" i="2"/>
  <c r="B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L1108" i="2" s="1"/>
  <c r="K1111" i="2"/>
  <c r="K1110" i="2"/>
  <c r="K1109" i="2"/>
  <c r="D1108" i="2"/>
  <c r="B1108" i="2"/>
  <c r="I1106" i="2"/>
  <c r="K1106" i="2" s="1"/>
  <c r="K1105" i="2"/>
  <c r="L1104" i="2" s="1"/>
  <c r="D1104" i="2"/>
  <c r="B1104" i="2"/>
  <c r="K1103" i="2"/>
  <c r="L1102" i="2" s="1"/>
  <c r="D1102" i="2"/>
  <c r="B1102" i="2"/>
  <c r="K1101" i="2"/>
  <c r="K1100" i="2"/>
  <c r="L1099" i="2" s="1"/>
  <c r="K1098" i="2"/>
  <c r="K1097" i="2"/>
  <c r="L1094" i="2" s="1"/>
  <c r="K1096" i="2"/>
  <c r="K1095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L1074" i="2" s="1"/>
  <c r="K1073" i="2"/>
  <c r="L1072" i="2" s="1"/>
  <c r="E1072" i="2"/>
  <c r="D1072" i="2"/>
  <c r="B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L1052" i="2" s="1"/>
  <c r="E1052" i="2"/>
  <c r="D1052" i="2"/>
  <c r="B1052" i="2"/>
  <c r="K1051" i="2"/>
  <c r="K1050" i="2"/>
  <c r="K1049" i="2"/>
  <c r="K1048" i="2"/>
  <c r="K1047" i="2"/>
  <c r="K1046" i="2"/>
  <c r="K1045" i="2"/>
  <c r="K1044" i="2"/>
  <c r="K1043" i="2"/>
  <c r="L1042" i="2" s="1"/>
  <c r="D1042" i="2"/>
  <c r="B1042" i="2"/>
  <c r="K1041" i="2"/>
  <c r="K1040" i="2"/>
  <c r="K1039" i="2"/>
  <c r="L1038" i="2" s="1"/>
  <c r="D1038" i="2"/>
  <c r="B1038" i="2"/>
  <c r="K1037" i="2"/>
  <c r="K1036" i="2"/>
  <c r="K1035" i="2"/>
  <c r="K1034" i="2"/>
  <c r="L1033" i="2" s="1"/>
  <c r="D1033" i="2"/>
  <c r="B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L998" i="2" s="1"/>
  <c r="D998" i="2"/>
  <c r="B998" i="2"/>
  <c r="K997" i="2"/>
  <c r="K996" i="2"/>
  <c r="K995" i="2"/>
  <c r="L993" i="2" s="1"/>
  <c r="K994" i="2"/>
  <c r="D993" i="2"/>
  <c r="B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L978" i="2" s="1"/>
  <c r="E978" i="2"/>
  <c r="D978" i="2"/>
  <c r="B978" i="2"/>
  <c r="K977" i="2"/>
  <c r="K976" i="2"/>
  <c r="L975" i="2" s="1"/>
  <c r="D975" i="2"/>
  <c r="B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L962" i="2" s="1"/>
  <c r="K961" i="2"/>
  <c r="K959" i="2"/>
  <c r="L958" i="2" s="1"/>
  <c r="E958" i="2"/>
  <c r="D958" i="2"/>
  <c r="B958" i="2"/>
  <c r="K957" i="2"/>
  <c r="K956" i="2"/>
  <c r="L955" i="2" s="1"/>
  <c r="D955" i="2"/>
  <c r="B955" i="2"/>
  <c r="K954" i="2"/>
  <c r="L953" i="2" s="1"/>
  <c r="E953" i="2"/>
  <c r="D953" i="2"/>
  <c r="B953" i="2"/>
  <c r="K952" i="2"/>
  <c r="K951" i="2"/>
  <c r="K950" i="2"/>
  <c r="L949" i="2" s="1"/>
  <c r="E949" i="2"/>
  <c r="D949" i="2"/>
  <c r="B949" i="2"/>
  <c r="K948" i="2"/>
  <c r="K947" i="2"/>
  <c r="K946" i="2"/>
  <c r="K945" i="2"/>
  <c r="K944" i="2"/>
  <c r="K943" i="2"/>
  <c r="K942" i="2"/>
  <c r="K941" i="2"/>
  <c r="L940" i="2" s="1"/>
  <c r="E940" i="2"/>
  <c r="D940" i="2"/>
  <c r="B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L927" i="2" s="1"/>
  <c r="K926" i="2"/>
  <c r="K925" i="2"/>
  <c r="K924" i="2"/>
  <c r="L923" i="2" s="1"/>
  <c r="K922" i="2"/>
  <c r="E921" i="2"/>
  <c r="D921" i="2"/>
  <c r="B921" i="2"/>
  <c r="K920" i="2"/>
  <c r="L919" i="2" s="1"/>
  <c r="E919" i="2"/>
  <c r="D919" i="2"/>
  <c r="B919" i="2"/>
  <c r="K918" i="2"/>
  <c r="L917" i="2" s="1"/>
  <c r="E917" i="2"/>
  <c r="D917" i="2"/>
  <c r="B917" i="2"/>
  <c r="K916" i="2"/>
  <c r="K915" i="2"/>
  <c r="K914" i="2"/>
  <c r="K913" i="2"/>
  <c r="L912" i="2" s="1"/>
  <c r="E912" i="2"/>
  <c r="D912" i="2"/>
  <c r="B912" i="2"/>
  <c r="K911" i="2"/>
  <c r="K910" i="2"/>
  <c r="E909" i="2"/>
  <c r="D909" i="2"/>
  <c r="B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L883" i="2" s="1"/>
  <c r="D883" i="2"/>
  <c r="B883" i="2"/>
  <c r="K882" i="2"/>
  <c r="K881" i="2"/>
  <c r="K880" i="2"/>
  <c r="L879" i="2" s="1"/>
  <c r="D879" i="2"/>
  <c r="B879" i="2"/>
  <c r="K878" i="2"/>
  <c r="L877" i="2" s="1"/>
  <c r="D877" i="2"/>
  <c r="B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L860" i="2" s="1"/>
  <c r="D860" i="2"/>
  <c r="B860" i="2"/>
  <c r="K859" i="2"/>
  <c r="L858" i="2" s="1"/>
  <c r="D858" i="2"/>
  <c r="B858" i="2"/>
  <c r="K857" i="2"/>
  <c r="K856" i="2"/>
  <c r="K855" i="2"/>
  <c r="K854" i="2"/>
  <c r="L853" i="2" s="1"/>
  <c r="D853" i="2"/>
  <c r="B853" i="2"/>
  <c r="K852" i="2"/>
  <c r="K851" i="2"/>
  <c r="K850" i="2"/>
  <c r="K849" i="2"/>
  <c r="K848" i="2"/>
  <c r="K847" i="2"/>
  <c r="K846" i="2"/>
  <c r="K845" i="2"/>
  <c r="K844" i="2"/>
  <c r="L843" i="2" s="1"/>
  <c r="D843" i="2"/>
  <c r="B843" i="2"/>
  <c r="K842" i="2"/>
  <c r="K841" i="2"/>
  <c r="K840" i="2"/>
  <c r="K839" i="2"/>
  <c r="K838" i="2"/>
  <c r="K837" i="2"/>
  <c r="K836" i="2"/>
  <c r="K835" i="2"/>
  <c r="K834" i="2"/>
  <c r="K833" i="2"/>
  <c r="L831" i="2" s="1"/>
  <c r="K832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L817" i="2" s="1"/>
  <c r="D817" i="2"/>
  <c r="B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L803" i="2" s="1"/>
  <c r="D803" i="2"/>
  <c r="B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L781" i="2" s="1"/>
  <c r="K780" i="2"/>
  <c r="K779" i="2"/>
  <c r="E778" i="2"/>
  <c r="D778" i="2"/>
  <c r="B778" i="2"/>
  <c r="K777" i="2"/>
  <c r="L776" i="2" s="1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L760" i="2" s="1"/>
  <c r="E760" i="2"/>
  <c r="D760" i="2"/>
  <c r="B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L686" i="2" s="1"/>
  <c r="E686" i="2"/>
  <c r="D686" i="2"/>
  <c r="B686" i="2"/>
  <c r="K685" i="2"/>
  <c r="K684" i="2"/>
  <c r="K683" i="2"/>
  <c r="D682" i="2"/>
  <c r="B682" i="2"/>
  <c r="K681" i="2"/>
  <c r="K680" i="2"/>
  <c r="K679" i="2"/>
  <c r="L677" i="2" s="1"/>
  <c r="K676" i="2"/>
  <c r="K675" i="2"/>
  <c r="K674" i="2"/>
  <c r="K673" i="2"/>
  <c r="L672" i="2" s="1"/>
  <c r="K671" i="2"/>
  <c r="L670" i="2" s="1"/>
  <c r="D670" i="2"/>
  <c r="B670" i="2"/>
  <c r="K669" i="2"/>
  <c r="L668" i="2" s="1"/>
  <c r="D668" i="2"/>
  <c r="B668" i="2"/>
  <c r="K667" i="2"/>
  <c r="K666" i="2"/>
  <c r="K665" i="2"/>
  <c r="L664" i="2" s="1"/>
  <c r="D664" i="2"/>
  <c r="B664" i="2"/>
  <c r="K663" i="2"/>
  <c r="K662" i="2"/>
  <c r="L661" i="2" s="1"/>
  <c r="D661" i="2"/>
  <c r="B661" i="2"/>
  <c r="K660" i="2"/>
  <c r="K659" i="2"/>
  <c r="K658" i="2"/>
  <c r="L657" i="2" s="1"/>
  <c r="D657" i="2"/>
  <c r="B657" i="2"/>
  <c r="K656" i="2"/>
  <c r="K655" i="2"/>
  <c r="D654" i="2"/>
  <c r="B654" i="2"/>
  <c r="K653" i="2"/>
  <c r="K652" i="2"/>
  <c r="K651" i="2"/>
  <c r="L650" i="2" s="1"/>
  <c r="D650" i="2"/>
  <c r="B650" i="2"/>
  <c r="K649" i="2"/>
  <c r="K648" i="2"/>
  <c r="K647" i="2"/>
  <c r="K646" i="2"/>
  <c r="L645" i="2" s="1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L598" i="2" s="1"/>
  <c r="K597" i="2"/>
  <c r="K596" i="2"/>
  <c r="K595" i="2"/>
  <c r="K594" i="2"/>
  <c r="K593" i="2"/>
  <c r="L591" i="2" s="1"/>
  <c r="K592" i="2"/>
  <c r="D591" i="2"/>
  <c r="B591" i="2"/>
  <c r="K590" i="2"/>
  <c r="L589" i="2" s="1"/>
  <c r="E589" i="2"/>
  <c r="D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L572" i="2" s="1"/>
  <c r="K571" i="2"/>
  <c r="K570" i="2"/>
  <c r="K569" i="2"/>
  <c r="L568" i="2" s="1"/>
  <c r="E568" i="2"/>
  <c r="D568" i="2"/>
  <c r="B568" i="2"/>
  <c r="K567" i="2"/>
  <c r="K566" i="2"/>
  <c r="K565" i="2"/>
  <c r="K564" i="2"/>
  <c r="L562" i="2" s="1"/>
  <c r="K563" i="2"/>
  <c r="D562" i="2"/>
  <c r="B562" i="2"/>
  <c r="K561" i="2"/>
  <c r="L560" i="2" s="1"/>
  <c r="D560" i="2"/>
  <c r="B560" i="2"/>
  <c r="K559" i="2"/>
  <c r="K558" i="2"/>
  <c r="K557" i="2"/>
  <c r="L556" i="2" s="1"/>
  <c r="D556" i="2"/>
  <c r="B556" i="2"/>
  <c r="K555" i="2"/>
  <c r="L553" i="2" s="1"/>
  <c r="D553" i="2"/>
  <c r="B553" i="2"/>
  <c r="K552" i="2"/>
  <c r="K551" i="2"/>
  <c r="K550" i="2"/>
  <c r="K549" i="2"/>
  <c r="K548" i="2"/>
  <c r="K547" i="2"/>
  <c r="L545" i="2" s="1"/>
  <c r="K546" i="2"/>
  <c r="D545" i="2"/>
  <c r="B545" i="2"/>
  <c r="K544" i="2"/>
  <c r="K543" i="2"/>
  <c r="K542" i="2"/>
  <c r="K541" i="2"/>
  <c r="L540" i="2" s="1"/>
  <c r="D540" i="2"/>
  <c r="B540" i="2"/>
  <c r="K539" i="2"/>
  <c r="K538" i="2"/>
  <c r="K537" i="2"/>
  <c r="K536" i="2"/>
  <c r="K535" i="2"/>
  <c r="K534" i="2"/>
  <c r="L533" i="2" s="1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L517" i="2" s="1"/>
  <c r="K516" i="2"/>
  <c r="K515" i="2"/>
  <c r="L511" i="2" s="1"/>
  <c r="K514" i="2"/>
  <c r="K512" i="2"/>
  <c r="D511" i="2"/>
  <c r="B511" i="2"/>
  <c r="K510" i="2"/>
  <c r="L509" i="2" s="1"/>
  <c r="D509" i="2"/>
  <c r="B509" i="2"/>
  <c r="K508" i="2"/>
  <c r="L507" i="2" s="1"/>
  <c r="D507" i="2"/>
  <c r="B507" i="2"/>
  <c r="K506" i="2"/>
  <c r="K505" i="2"/>
  <c r="K504" i="2"/>
  <c r="K503" i="2"/>
  <c r="K502" i="2"/>
  <c r="K501" i="2"/>
  <c r="K500" i="2"/>
  <c r="K499" i="2"/>
  <c r="K498" i="2"/>
  <c r="L497" i="2" s="1"/>
  <c r="K496" i="2"/>
  <c r="L495" i="2" s="1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L455" i="2" s="1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L426" i="2" s="1"/>
  <c r="D426" i="2"/>
  <c r="B426" i="2"/>
  <c r="K425" i="2"/>
  <c r="L424" i="2" s="1"/>
  <c r="D424" i="2"/>
  <c r="B424" i="2"/>
  <c r="K423" i="2"/>
  <c r="K422" i="2"/>
  <c r="D421" i="2"/>
  <c r="B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L360" i="2" s="1"/>
  <c r="D360" i="2"/>
  <c r="B360" i="2"/>
  <c r="K359" i="2"/>
  <c r="K358" i="2"/>
  <c r="K357" i="2"/>
  <c r="K356" i="2"/>
  <c r="K355" i="2"/>
  <c r="K354" i="2"/>
  <c r="L353" i="2" s="1"/>
  <c r="D353" i="2"/>
  <c r="B353" i="2"/>
  <c r="K352" i="2"/>
  <c r="K351" i="2"/>
  <c r="K350" i="2"/>
  <c r="L349" i="2" s="1"/>
  <c r="K348" i="2"/>
  <c r="K347" i="2"/>
  <c r="K345" i="2"/>
  <c r="L344" i="2" s="1"/>
  <c r="D344" i="2"/>
  <c r="B344" i="2"/>
  <c r="K343" i="2"/>
  <c r="K342" i="2"/>
  <c r="K341" i="2"/>
  <c r="L340" i="2" s="1"/>
  <c r="D340" i="2"/>
  <c r="B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L323" i="2" s="1"/>
  <c r="D323" i="2"/>
  <c r="B323" i="2"/>
  <c r="K322" i="2"/>
  <c r="K321" i="2"/>
  <c r="K320" i="2"/>
  <c r="K319" i="2"/>
  <c r="K318" i="2"/>
  <c r="K317" i="2"/>
  <c r="K316" i="2"/>
  <c r="L314" i="2" s="1"/>
  <c r="K315" i="2"/>
  <c r="K313" i="2"/>
  <c r="K312" i="2"/>
  <c r="L311" i="2" s="1"/>
  <c r="D311" i="2"/>
  <c r="B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L296" i="2" s="1"/>
  <c r="D296" i="2"/>
  <c r="B296" i="2"/>
  <c r="K295" i="2"/>
  <c r="K294" i="2"/>
  <c r="K293" i="2"/>
  <c r="K292" i="2"/>
  <c r="K291" i="2"/>
  <c r="L290" i="2" s="1"/>
  <c r="K289" i="2"/>
  <c r="K288" i="2"/>
  <c r="L285" i="2" s="1"/>
  <c r="K287" i="2"/>
  <c r="K286" i="2"/>
  <c r="K284" i="2"/>
  <c r="K283" i="2"/>
  <c r="K282" i="2"/>
  <c r="L281" i="2" s="1"/>
  <c r="E281" i="2"/>
  <c r="D281" i="2"/>
  <c r="B281" i="2"/>
  <c r="K280" i="2"/>
  <c r="K279" i="2"/>
  <c r="K278" i="2"/>
  <c r="K277" i="2"/>
  <c r="K276" i="2"/>
  <c r="K275" i="2"/>
  <c r="K274" i="2"/>
  <c r="L273" i="2" s="1"/>
  <c r="K272" i="2"/>
  <c r="K271" i="2"/>
  <c r="L270" i="2" s="1"/>
  <c r="B270" i="2"/>
  <c r="K269" i="2"/>
  <c r="D268" i="2"/>
  <c r="B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L254" i="2" s="1"/>
  <c r="D254" i="2"/>
  <c r="B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L229" i="2" s="1"/>
  <c r="K228" i="2"/>
  <c r="L227" i="2" s="1"/>
  <c r="D227" i="2"/>
  <c r="B227" i="2"/>
  <c r="K226" i="2"/>
  <c r="L225" i="2" s="1"/>
  <c r="D225" i="2"/>
  <c r="B225" i="2"/>
  <c r="K224" i="2"/>
  <c r="K223" i="2"/>
  <c r="K222" i="2"/>
  <c r="K221" i="2"/>
  <c r="K220" i="2"/>
  <c r="K219" i="2"/>
  <c r="K218" i="2"/>
  <c r="K217" i="2"/>
  <c r="K216" i="2"/>
  <c r="K215" i="2"/>
  <c r="L214" i="2" s="1"/>
  <c r="D214" i="2"/>
  <c r="B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L197" i="2" s="1"/>
  <c r="K196" i="2"/>
  <c r="K195" i="2"/>
  <c r="K194" i="2"/>
  <c r="K193" i="2"/>
  <c r="K192" i="2"/>
  <c r="K191" i="2"/>
  <c r="K190" i="2"/>
  <c r="K189" i="2"/>
  <c r="K188" i="2"/>
  <c r="K187" i="2"/>
  <c r="L186" i="2" s="1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L121" i="2" s="1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L107" i="2" s="1"/>
  <c r="K106" i="2"/>
  <c r="K105" i="2"/>
  <c r="K104" i="2"/>
  <c r="K103" i="2"/>
  <c r="K102" i="2"/>
  <c r="K101" i="2"/>
  <c r="L100" i="2" s="1"/>
  <c r="K99" i="2"/>
  <c r="L98" i="2" s="1"/>
  <c r="K97" i="2"/>
  <c r="K96" i="2"/>
  <c r="D95" i="2"/>
  <c r="B95" i="2"/>
  <c r="K94" i="2"/>
  <c r="K93" i="2"/>
  <c r="K92" i="2"/>
  <c r="K91" i="2"/>
  <c r="K90" i="2"/>
  <c r="L89" i="2" s="1"/>
  <c r="D89" i="2"/>
  <c r="B89" i="2"/>
  <c r="K88" i="2"/>
  <c r="K87" i="2"/>
  <c r="K86" i="2"/>
  <c r="K85" i="2"/>
  <c r="K84" i="2"/>
  <c r="K83" i="2"/>
  <c r="K82" i="2"/>
  <c r="K81" i="2"/>
  <c r="K80" i="2"/>
  <c r="L79" i="2" s="1"/>
  <c r="D79" i="2"/>
  <c r="K78" i="2"/>
  <c r="K77" i="2"/>
  <c r="L76" i="2" s="1"/>
  <c r="E76" i="2"/>
  <c r="D76" i="2"/>
  <c r="B76" i="2"/>
  <c r="K75" i="2"/>
  <c r="K74" i="2"/>
  <c r="L73" i="2" s="1"/>
  <c r="E73" i="2"/>
  <c r="D73" i="2"/>
  <c r="B73" i="2"/>
  <c r="K72" i="2"/>
  <c r="K71" i="2"/>
  <c r="K70" i="2"/>
  <c r="L69" i="2" s="1"/>
  <c r="K68" i="2"/>
  <c r="L67" i="2" s="1"/>
  <c r="D67" i="2"/>
  <c r="B67" i="2"/>
  <c r="K66" i="2"/>
  <c r="K65" i="2"/>
  <c r="K64" i="2"/>
  <c r="K63" i="2"/>
  <c r="K62" i="2"/>
  <c r="K61" i="2"/>
  <c r="K60" i="2"/>
  <c r="L59" i="2" s="1"/>
  <c r="K58" i="2"/>
  <c r="K57" i="2"/>
  <c r="K56" i="2"/>
  <c r="K54" i="2"/>
  <c r="L53" i="2" s="1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L37" i="2" s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L16" i="2" l="1"/>
</calcChain>
</file>

<file path=xl/sharedStrings.xml><?xml version="1.0" encoding="utf-8"?>
<sst xmlns="http://schemas.openxmlformats.org/spreadsheetml/2006/main" count="5634" uniqueCount="1628">
  <si>
    <t xml:space="preserve">República Dominicana </t>
  </si>
  <si>
    <t>SERVICIO NACIONAL DE SALUD</t>
  </si>
  <si>
    <t xml:space="preserve">Santo Domingo, D.N. </t>
  </si>
  <si>
    <t>CRUZ AYALA, S.R.L.</t>
  </si>
  <si>
    <t>INDUVECA, S.A.</t>
  </si>
  <si>
    <t>MACROTECH FARMACEUTICA, S.R.L.</t>
  </si>
  <si>
    <t>NINGG COMPANY, S.R.L.</t>
  </si>
  <si>
    <t>PRODUCTOS Y VEG. GUZMAN UREÑA, S.R.L.-</t>
  </si>
  <si>
    <t xml:space="preserve">MAT. MED. Q. </t>
  </si>
  <si>
    <t xml:space="preserve">SANDRY GOMEZ RODRIGUEZ </t>
  </si>
  <si>
    <t>SURGIPHARMA S.R.L.</t>
  </si>
  <si>
    <t xml:space="preserve">HOSPITAL PEDIATRICO DR. ROBERT REID CABRAL </t>
  </si>
  <si>
    <t>LINDE GAS DOMINICANA</t>
  </si>
  <si>
    <t>BIO NUCLEAR, S.A.</t>
  </si>
  <si>
    <t>BIO-WIN,S.R.L.</t>
  </si>
  <si>
    <t>HIDROMED,S.R.L.</t>
  </si>
  <si>
    <t>LAMBDA DIAGNOSTICO, S.R.L.</t>
  </si>
  <si>
    <t>SUPLIMED, S.R.L.</t>
  </si>
  <si>
    <t xml:space="preserve">MEDICAMENTOS </t>
  </si>
  <si>
    <t>A &amp; S IMPORTADORA MEDICA,S.R.L.</t>
  </si>
  <si>
    <t xml:space="preserve">INNOVACIONES MEDICAS D/CARIBE </t>
  </si>
  <si>
    <t>SERVICIOS D/MATERIALES GASTABLE MATERLEX SRL</t>
  </si>
  <si>
    <t>SSP SERVI SALUD PREMIUM, S.R.L.</t>
  </si>
  <si>
    <t>CIENCIA Y TECNOLOGIA Y CONSULTA</t>
  </si>
  <si>
    <t>LIVAO FARMACEUTICA, S.R.L.</t>
  </si>
  <si>
    <t>SILVER PHARMA,S.R.L.</t>
  </si>
  <si>
    <t>D IVAN IMPORT, SRL.</t>
  </si>
  <si>
    <t xml:space="preserve">DE LEON Y ASOCIADOS </t>
  </si>
  <si>
    <t>EXPRESS SERVICE CONSERG EXSERCON, S.R.L.</t>
  </si>
  <si>
    <t>MAX BIO PHARMA, S.R.L.</t>
  </si>
  <si>
    <t>SUED &amp; FARGESA S.R.L.</t>
  </si>
  <si>
    <t>VENDIFAR, S.R.L.</t>
  </si>
  <si>
    <t>AGUA PLANETA AZUL, S.A.</t>
  </si>
  <si>
    <t>FARACH,S.A.</t>
  </si>
  <si>
    <t xml:space="preserve">MAT. GASTABLE </t>
  </si>
  <si>
    <t>DESPENSA</t>
  </si>
  <si>
    <t xml:space="preserve">ALIMENTOS VARIOS </t>
  </si>
  <si>
    <t>MEDICAMENTOS</t>
  </si>
  <si>
    <t>CARNES</t>
  </si>
  <si>
    <t xml:space="preserve">CLARO </t>
  </si>
  <si>
    <t xml:space="preserve">AGUA </t>
  </si>
  <si>
    <t>SANGRE DE CARNERO</t>
  </si>
  <si>
    <t>MAT. MED. Q.</t>
  </si>
  <si>
    <t>DISTRIBUIDORA JUMELLES S.R.L.</t>
  </si>
  <si>
    <t>CEPILLO C/CLORHEXIDINA</t>
  </si>
  <si>
    <t>ELIZABETH HERNANDEZ</t>
  </si>
  <si>
    <t>MORAMI S.R.L.</t>
  </si>
  <si>
    <t>CARIBBEAN INTEGRATED SOLUCIONS</t>
  </si>
  <si>
    <t>MASCARILLA KN95</t>
  </si>
  <si>
    <t xml:space="preserve">MAT. MED. Q. LABORATORIO </t>
  </si>
  <si>
    <t>CATETER BT-CVC-2L-40-13-00 V/C</t>
  </si>
  <si>
    <t>AQUACEL EXTRA 61NTX61NT</t>
  </si>
  <si>
    <t xml:space="preserve">CARGO P/ENTREGA PRODUCTO, RUTA URBANA </t>
  </si>
  <si>
    <t>MEROPENEM 1GR INY</t>
  </si>
  <si>
    <t>ROFASA FARMA, E.I.R.L.</t>
  </si>
  <si>
    <t xml:space="preserve">SERVICIO ELECTRICOS JIREH </t>
  </si>
  <si>
    <t>PAPEL BAÑO</t>
  </si>
  <si>
    <t>COLISTINA 100MG</t>
  </si>
  <si>
    <t>ULTRALAB</t>
  </si>
  <si>
    <t>BARUC PHARMA, S.R.L.</t>
  </si>
  <si>
    <t>Estados de cuenta de los suplidores</t>
  </si>
  <si>
    <t>130505667</t>
  </si>
  <si>
    <t>101503939</t>
  </si>
  <si>
    <t>401007479</t>
  </si>
  <si>
    <t>130050155</t>
  </si>
  <si>
    <t>ANEST, S.R.L.</t>
  </si>
  <si>
    <t xml:space="preserve">ARGOS TECNOQUIMICOS </t>
  </si>
  <si>
    <t>131999123</t>
  </si>
  <si>
    <t>101070587</t>
  </si>
  <si>
    <t>101155485</t>
  </si>
  <si>
    <t>130733015</t>
  </si>
  <si>
    <t>CATETER #22 Y #24</t>
  </si>
  <si>
    <t>HILOS VICRYL 2-0, 3-0, 4-0</t>
  </si>
  <si>
    <t>101097434</t>
  </si>
  <si>
    <t>130942732</t>
  </si>
  <si>
    <t>CLAPE, S.R.L.</t>
  </si>
  <si>
    <t xml:space="preserve">ACEITE </t>
  </si>
  <si>
    <t>101835001</t>
  </si>
  <si>
    <t>101576235</t>
  </si>
  <si>
    <t xml:space="preserve">DENCA </t>
  </si>
  <si>
    <t>130899691</t>
  </si>
  <si>
    <t>131747191</t>
  </si>
  <si>
    <t>00112857107</t>
  </si>
  <si>
    <t>131480454</t>
  </si>
  <si>
    <t>101062088</t>
  </si>
  <si>
    <t>132054121</t>
  </si>
  <si>
    <t>GLOBAL MULTI-PHARMA DOMINICANA</t>
  </si>
  <si>
    <t>101779111</t>
  </si>
  <si>
    <t>122011226</t>
  </si>
  <si>
    <t xml:space="preserve">MARGARINA </t>
  </si>
  <si>
    <t xml:space="preserve">LECHE ENTERA PARMALAT </t>
  </si>
  <si>
    <t xml:space="preserve">JUGOS </t>
  </si>
  <si>
    <t>APLICADA A LA FACTURA B1500258562</t>
  </si>
  <si>
    <t>131828086</t>
  </si>
  <si>
    <t>101567201</t>
  </si>
  <si>
    <t xml:space="preserve">JOCACE, S.A. </t>
  </si>
  <si>
    <t>101737751</t>
  </si>
  <si>
    <t>101694564</t>
  </si>
  <si>
    <t>131790739</t>
  </si>
  <si>
    <t>22400167585</t>
  </si>
  <si>
    <t>LUZ ESTHER BATISTA PEREZ</t>
  </si>
  <si>
    <t xml:space="preserve">FUNDAS </t>
  </si>
  <si>
    <t>122001212</t>
  </si>
  <si>
    <t>BAJANTE DE BURETRA 150ML</t>
  </si>
  <si>
    <t xml:space="preserve">BAJANTES INFUCION,SANGRE,QUIMIO </t>
  </si>
  <si>
    <t>131679803</t>
  </si>
  <si>
    <t>MINYETTY PEST CONTROL</t>
  </si>
  <si>
    <t>CONTROL DE PLAGAS</t>
  </si>
  <si>
    <t>132190912</t>
  </si>
  <si>
    <t>101120347</t>
  </si>
  <si>
    <t>OSIRIS &amp; CO., S.A.</t>
  </si>
  <si>
    <t xml:space="preserve">GASA 36X100 </t>
  </si>
  <si>
    <t>130752354</t>
  </si>
  <si>
    <t>131282881</t>
  </si>
  <si>
    <t>PROFARES S.R.L.</t>
  </si>
  <si>
    <t>130667799</t>
  </si>
  <si>
    <t>ROSMED HEALTHE E.I.R.L.</t>
  </si>
  <si>
    <t xml:space="preserve">MEDICAMENTO </t>
  </si>
  <si>
    <t>00109264465</t>
  </si>
  <si>
    <t>SERVIAMED DOMINICANA, S.R.L.</t>
  </si>
  <si>
    <t>131713041</t>
  </si>
  <si>
    <t>130885036</t>
  </si>
  <si>
    <t xml:space="preserve">SERVICIO GRAFICOS TITO </t>
  </si>
  <si>
    <t xml:space="preserve">MAT. GASTABLE VARIOS </t>
  </si>
  <si>
    <t>132188081</t>
  </si>
  <si>
    <t>130483434</t>
  </si>
  <si>
    <t>SET MEDICAL, S.R.L.</t>
  </si>
  <si>
    <t>131450148</t>
  </si>
  <si>
    <t>METILPREDNISOLONA 500MG</t>
  </si>
  <si>
    <t>LINESOLID IV INFUNSION 600MG</t>
  </si>
  <si>
    <t>OMEPRAZOL INY. 40MG</t>
  </si>
  <si>
    <t>131154344</t>
  </si>
  <si>
    <t>GUANTES ETERILES #8</t>
  </si>
  <si>
    <t>101196017</t>
  </si>
  <si>
    <t xml:space="preserve">TUBO ENDOTRAQUEAL #3.0 </t>
  </si>
  <si>
    <t>132158938</t>
  </si>
  <si>
    <t>131542761</t>
  </si>
  <si>
    <t>VARGAS PEÑA MULTI SERVICIOS</t>
  </si>
  <si>
    <t>MOTOR 1/3 HP 230V</t>
  </si>
  <si>
    <t xml:space="preserve">ZOCALO P/LAMPARA </t>
  </si>
  <si>
    <t>130247471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</si>
  <si>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</si>
  <si>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</si>
  <si>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</si>
  <si>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</si>
  <si>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</si>
  <si>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</si>
  <si>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</si>
  <si>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</si>
  <si>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</si>
  <si>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</si>
  <si>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>Total a Pagar</t>
  </si>
  <si>
    <t>B1500001160</t>
  </si>
  <si>
    <t>B1500001186</t>
  </si>
  <si>
    <t>B1500001161</t>
  </si>
  <si>
    <t>B1500001240</t>
  </si>
  <si>
    <t>B1500001241</t>
  </si>
  <si>
    <t>B1500001222</t>
  </si>
  <si>
    <t>B1500001243</t>
  </si>
  <si>
    <t>B1500001258</t>
  </si>
  <si>
    <t>B1500001223</t>
  </si>
  <si>
    <t>B1500001270</t>
  </si>
  <si>
    <t>B1500001275</t>
  </si>
  <si>
    <t>B1500001284</t>
  </si>
  <si>
    <t>B1500001285</t>
  </si>
  <si>
    <t>B1500001294</t>
  </si>
  <si>
    <t>AGUA EN BOTELLON Y BETELLITAS</t>
  </si>
  <si>
    <t>1171-3989</t>
  </si>
  <si>
    <t>B1500147123</t>
  </si>
  <si>
    <t xml:space="preserve">SERVICIO DE ESTERILIZAZCION Y DISP. </t>
  </si>
  <si>
    <t xml:space="preserve">AIDSA </t>
  </si>
  <si>
    <t>101758279</t>
  </si>
  <si>
    <t xml:space="preserve">SERVICIO </t>
  </si>
  <si>
    <t xml:space="preserve">ALCALDIA MUNICIPAL </t>
  </si>
  <si>
    <t xml:space="preserve">MAT. MED. Q. Y MEDICAMENTOS </t>
  </si>
  <si>
    <t>ALTAGRACIA SANTANA PHARMA, S. R. L.</t>
  </si>
  <si>
    <t>130852707</t>
  </si>
  <si>
    <t>B1500000151</t>
  </si>
  <si>
    <t>B1500000153</t>
  </si>
  <si>
    <t>B1500000150</t>
  </si>
  <si>
    <t>B1500000152</t>
  </si>
  <si>
    <t>B1500000154</t>
  </si>
  <si>
    <t>B1500000155</t>
  </si>
  <si>
    <t>B1500000156</t>
  </si>
  <si>
    <t>B1500000157</t>
  </si>
  <si>
    <t>B1500000158</t>
  </si>
  <si>
    <t>B1500000036</t>
  </si>
  <si>
    <t xml:space="preserve">SISTEMA </t>
  </si>
  <si>
    <t>MATERIALES DE LIMPIEZA</t>
  </si>
  <si>
    <t>B1500000057</t>
  </si>
  <si>
    <t>AMIPHARMA DOMINICANA, S.R.L.</t>
  </si>
  <si>
    <t>130730245</t>
  </si>
  <si>
    <t>B1500004404</t>
  </si>
  <si>
    <t xml:space="preserve">EON TAPON NASAL </t>
  </si>
  <si>
    <t>B1500002553</t>
  </si>
  <si>
    <t>NOREPINEFRINA GRAY 1MG</t>
  </si>
  <si>
    <t>B1500002567</t>
  </si>
  <si>
    <t>B1500002613</t>
  </si>
  <si>
    <t>B1500002641</t>
  </si>
  <si>
    <t xml:space="preserve">REMIFENTANILO GRAY 5MG/ML </t>
  </si>
  <si>
    <t>B1500002860</t>
  </si>
  <si>
    <t xml:space="preserve">MATERIAL GASTABLE </t>
  </si>
  <si>
    <t xml:space="preserve">ARCADIA </t>
  </si>
  <si>
    <t>AUBRIMARC MEDICAL, S.R.L.</t>
  </si>
  <si>
    <t>131755372</t>
  </si>
  <si>
    <t>B1500000136</t>
  </si>
  <si>
    <t>SERVICIO</t>
  </si>
  <si>
    <t>PUNTA DE RADIO FRECUENCIA</t>
  </si>
  <si>
    <t>B1500000137</t>
  </si>
  <si>
    <t>B1500000244</t>
  </si>
  <si>
    <t>B1500000270</t>
  </si>
  <si>
    <t>B1500000271</t>
  </si>
  <si>
    <t>MEDICAMENTOS MET. MED. Q</t>
  </si>
  <si>
    <t xml:space="preserve">BARRERO PHARMA </t>
  </si>
  <si>
    <t>132107306</t>
  </si>
  <si>
    <t>B1500000024</t>
  </si>
  <si>
    <t>B1500000030</t>
  </si>
  <si>
    <t>B1500000020</t>
  </si>
  <si>
    <t>B1500000032</t>
  </si>
  <si>
    <t>B1500000034</t>
  </si>
  <si>
    <t>B1500000040</t>
  </si>
  <si>
    <t>B1500000044</t>
  </si>
  <si>
    <t>B1500000031</t>
  </si>
  <si>
    <t>B1500000052</t>
  </si>
  <si>
    <t>B1500000215</t>
  </si>
  <si>
    <t>B1500000217</t>
  </si>
  <si>
    <t>MEDICAMENTOS MAT. MED. Q</t>
  </si>
  <si>
    <t>B1500000179</t>
  </si>
  <si>
    <t>B1500000184</t>
  </si>
  <si>
    <t>B1500000186</t>
  </si>
  <si>
    <t>B1500000189</t>
  </si>
  <si>
    <t>B1500000192</t>
  </si>
  <si>
    <t>B1500000193</t>
  </si>
  <si>
    <t>B1500000195</t>
  </si>
  <si>
    <t>B1500000196</t>
  </si>
  <si>
    <t>B1500000198</t>
  </si>
  <si>
    <t>B1500000197</t>
  </si>
  <si>
    <t>B1500000199</t>
  </si>
  <si>
    <t>B1500000200</t>
  </si>
  <si>
    <t>B1500000201</t>
  </si>
  <si>
    <t>B1500000202</t>
  </si>
  <si>
    <t>B1500000203</t>
  </si>
  <si>
    <t>B1500000204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</si>
  <si>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</si>
  <si>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</si>
  <si>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</si>
  <si>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</si>
  <si>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</si>
  <si>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</si>
  <si>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</si>
  <si>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</si>
  <si>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</si>
  <si>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</si>
  <si>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</si>
  <si>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</si>
  <si>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</si>
  <si>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B1500000218</t>
  </si>
  <si>
    <t>B1500000222</t>
  </si>
  <si>
    <t>B1500000223</t>
  </si>
  <si>
    <t>B1500000225</t>
  </si>
  <si>
    <t>B1500000224</t>
  </si>
  <si>
    <t>B1500000227</t>
  </si>
  <si>
    <t xml:space="preserve">MAT. MED. Q. Y LABORATORIO </t>
  </si>
  <si>
    <t>BIO-NOVA SRL</t>
  </si>
  <si>
    <t>CONDUCE</t>
  </si>
  <si>
    <t>B1500028801</t>
  </si>
  <si>
    <t xml:space="preserve">MAT. LABORATORIO </t>
  </si>
  <si>
    <t>B1500001618</t>
  </si>
  <si>
    <t>FRASCO DE 50ML</t>
  </si>
  <si>
    <t>B1500001591</t>
  </si>
  <si>
    <t>B1500000075</t>
  </si>
  <si>
    <t>B1500000084</t>
  </si>
  <si>
    <t>HILO VICRYL (VARIOS)</t>
  </si>
  <si>
    <t>B1500000086</t>
  </si>
  <si>
    <t>B1500000087</t>
  </si>
  <si>
    <t>B1500000102</t>
  </si>
  <si>
    <t>B1500000121</t>
  </si>
  <si>
    <t>B1500000120</t>
  </si>
  <si>
    <t>CATETER #22-24</t>
  </si>
  <si>
    <t>B1500000123</t>
  </si>
  <si>
    <t>B1500000082</t>
  </si>
  <si>
    <t>B1500000127</t>
  </si>
  <si>
    <t>B1500000128</t>
  </si>
  <si>
    <t>B1500000135</t>
  </si>
  <si>
    <t>CATETER #22</t>
  </si>
  <si>
    <t>B1500000134</t>
  </si>
  <si>
    <t>CATETER JELCO #24</t>
  </si>
  <si>
    <t>B1500000138</t>
  </si>
  <si>
    <t xml:space="preserve">HILO VICRYL 3-0 VCP </t>
  </si>
  <si>
    <t>B1500000141</t>
  </si>
  <si>
    <t>CATETER #24</t>
  </si>
  <si>
    <t>B1500000140</t>
  </si>
  <si>
    <t>B1500000145</t>
  </si>
  <si>
    <t>MASZARILLA KN 95</t>
  </si>
  <si>
    <t>B1500000144</t>
  </si>
  <si>
    <t>B1500000143</t>
  </si>
  <si>
    <t>CATETER JELCO #22</t>
  </si>
  <si>
    <t>B1500000139</t>
  </si>
  <si>
    <t>HILO 4-0/3-0/3-0</t>
  </si>
  <si>
    <t>B1500000142</t>
  </si>
  <si>
    <t>HILO VICRYL 4-0/2-0/5-0</t>
  </si>
  <si>
    <t>B1500000126</t>
  </si>
  <si>
    <t>CAR-M GRUPO FARMACEUTICO,S.R.L.</t>
  </si>
  <si>
    <t>130186121</t>
  </si>
  <si>
    <t>B1500001457</t>
  </si>
  <si>
    <t xml:space="preserve">CENTRO ARTE URIBE </t>
  </si>
  <si>
    <t>130856109</t>
  </si>
  <si>
    <t>B1500000643</t>
  </si>
  <si>
    <t>B1500005106</t>
  </si>
  <si>
    <t>B1500000060</t>
  </si>
  <si>
    <t>B1500000064</t>
  </si>
  <si>
    <t>B1500000070</t>
  </si>
  <si>
    <t>B1500000357</t>
  </si>
  <si>
    <t>B1500000378</t>
  </si>
  <si>
    <t>CLIP INTERNACIONAL, S.R.L.</t>
  </si>
  <si>
    <t>130257795</t>
  </si>
  <si>
    <t>B1500000572</t>
  </si>
  <si>
    <t xml:space="preserve">MAT. MED.Q. </t>
  </si>
  <si>
    <t xml:space="preserve">DESPENSA </t>
  </si>
  <si>
    <t>B1500000335</t>
  </si>
  <si>
    <t>B1500000344</t>
  </si>
  <si>
    <t>B1500000343</t>
  </si>
  <si>
    <t>B1500000341</t>
  </si>
  <si>
    <t>B1500000340</t>
  </si>
  <si>
    <t>B1500000346</t>
  </si>
  <si>
    <t>B1500000345</t>
  </si>
  <si>
    <t>B1500000347</t>
  </si>
  <si>
    <t>B1500000348</t>
  </si>
  <si>
    <t xml:space="preserve">MAT. DE OFICINA </t>
  </si>
  <si>
    <t>DARPRINT GRAFIC,S.R.L.</t>
  </si>
  <si>
    <t>B1500000272</t>
  </si>
  <si>
    <t>IMPRESIONES</t>
  </si>
  <si>
    <t>B1500000274</t>
  </si>
  <si>
    <t>SOBRES DE RX</t>
  </si>
  <si>
    <t>B1500000275</t>
  </si>
  <si>
    <t>B1500000276</t>
  </si>
  <si>
    <t xml:space="preserve">INSTALACION D/BUSONES </t>
  </si>
  <si>
    <t>B1500000279</t>
  </si>
  <si>
    <t>B1500000278</t>
  </si>
  <si>
    <t xml:space="preserve">RESMA D/HISTORIA CLINICO </t>
  </si>
  <si>
    <t>B1500000281</t>
  </si>
  <si>
    <t xml:space="preserve">MAT. DE OFICINA VARIOS </t>
  </si>
  <si>
    <t>B1500000287</t>
  </si>
  <si>
    <t>SOBRE</t>
  </si>
  <si>
    <t>B1500000404</t>
  </si>
  <si>
    <t xml:space="preserve">MAT. GASTABLE DE OFICINA </t>
  </si>
  <si>
    <t>B1500000405</t>
  </si>
  <si>
    <t>B1500000076</t>
  </si>
  <si>
    <t>DIAMELAB S.R.L.</t>
  </si>
  <si>
    <t>101808731</t>
  </si>
  <si>
    <t xml:space="preserve">MAT. GASTABLE, MED. QUIRURGICO </t>
  </si>
  <si>
    <t>B1500000369</t>
  </si>
  <si>
    <t>TABLILLA P/CANALIZACI</t>
  </si>
  <si>
    <t>B1500000370</t>
  </si>
  <si>
    <t>B1500000373</t>
  </si>
  <si>
    <t>B1500000374</t>
  </si>
  <si>
    <t>B1500000376</t>
  </si>
  <si>
    <t>B1500000377</t>
  </si>
  <si>
    <t>DUMAS FARMACEUTICAS, S.R.L.</t>
  </si>
  <si>
    <t>B1500000007</t>
  </si>
  <si>
    <t>B1500000009</t>
  </si>
  <si>
    <t>B1500000010</t>
  </si>
  <si>
    <t>B1500000011</t>
  </si>
  <si>
    <t>B1500000012</t>
  </si>
  <si>
    <t>B1500000014</t>
  </si>
  <si>
    <t>B1500000016</t>
  </si>
  <si>
    <t>B1500000018</t>
  </si>
  <si>
    <t>B1500000017</t>
  </si>
  <si>
    <t xml:space="preserve">CIRCUITO P/VENTILADOR P. </t>
  </si>
  <si>
    <t>SONDA NASOGASTRICA #8</t>
  </si>
  <si>
    <t>B1500000025</t>
  </si>
  <si>
    <t>B1500000026</t>
  </si>
  <si>
    <t xml:space="preserve">TEGADERM </t>
  </si>
  <si>
    <t>MILRINONA 1MG/10ML</t>
  </si>
  <si>
    <t>B1500000039</t>
  </si>
  <si>
    <t>SALBUTAMOL + AEROCAMARA</t>
  </si>
  <si>
    <t>B1500000035</t>
  </si>
  <si>
    <t>B1500000042</t>
  </si>
  <si>
    <t>BIAFINE TUBO 46.5 G</t>
  </si>
  <si>
    <t>B1500000043</t>
  </si>
  <si>
    <t>B1500000048</t>
  </si>
  <si>
    <t>TEGADERM 5CM</t>
  </si>
  <si>
    <t>JERINGUGA 3CC-5CC-10CC</t>
  </si>
  <si>
    <t>B1500000046</t>
  </si>
  <si>
    <t>B1500000047</t>
  </si>
  <si>
    <t>B1500000050</t>
  </si>
  <si>
    <t>B1500000037</t>
  </si>
  <si>
    <t>B1500000041</t>
  </si>
  <si>
    <t>B1500000051</t>
  </si>
  <si>
    <t>B1500000045</t>
  </si>
  <si>
    <t>B1500000049</t>
  </si>
  <si>
    <t>B1500000059</t>
  </si>
  <si>
    <t>B1500000277</t>
  </si>
  <si>
    <t>COVIID-19</t>
  </si>
  <si>
    <t>B1500000280</t>
  </si>
  <si>
    <t>B1500000283</t>
  </si>
  <si>
    <t xml:space="preserve">FRASCOS NO ESTERIL </t>
  </si>
  <si>
    <t>B1500000284</t>
  </si>
  <si>
    <t>ANTICUERPOS IGG-IGM 20</t>
  </si>
  <si>
    <t>B1500000285</t>
  </si>
  <si>
    <t>TUBO ROJO ACT/6ML 13X100</t>
  </si>
  <si>
    <t>B1500000292</t>
  </si>
  <si>
    <t>ANTIGENO COVID-19</t>
  </si>
  <si>
    <t>B1500000300</t>
  </si>
  <si>
    <t>B1500000302</t>
  </si>
  <si>
    <t xml:space="preserve">TIRILLA DE ORINA </t>
  </si>
  <si>
    <t>B1500000305</t>
  </si>
  <si>
    <t>FRASCO DE YODO</t>
  </si>
  <si>
    <t>B1500000311</t>
  </si>
  <si>
    <t>B1500000310</t>
  </si>
  <si>
    <t>B1500000316</t>
  </si>
  <si>
    <t>B1500000353</t>
  </si>
  <si>
    <t>B1500000355</t>
  </si>
  <si>
    <t>B1500000356</t>
  </si>
  <si>
    <t>B1500000360</t>
  </si>
  <si>
    <t xml:space="preserve">PRUEBA COVID/TIRILLAS DE ORINA </t>
  </si>
  <si>
    <t>B1500000363</t>
  </si>
  <si>
    <t>ALBUMINA BOVINA/ANTI-B</t>
  </si>
  <si>
    <t>B1500000367</t>
  </si>
  <si>
    <t xml:space="preserve">SIFLIS 25 TEST </t>
  </si>
  <si>
    <t>B1500000365</t>
  </si>
  <si>
    <t>B1500000379</t>
  </si>
  <si>
    <t>B1500000381</t>
  </si>
  <si>
    <t>B1500000382</t>
  </si>
  <si>
    <t>B1500000383</t>
  </si>
  <si>
    <t>B1500000384</t>
  </si>
  <si>
    <t>B1500000395</t>
  </si>
  <si>
    <t>B1500000402</t>
  </si>
  <si>
    <t>B1500000407</t>
  </si>
  <si>
    <t>B1500000409</t>
  </si>
  <si>
    <t>B1500000410</t>
  </si>
  <si>
    <t>B1500000415</t>
  </si>
  <si>
    <t>B1500000414</t>
  </si>
  <si>
    <t>B1500000413</t>
  </si>
  <si>
    <t>B1500000406</t>
  </si>
  <si>
    <t>B1500000425</t>
  </si>
  <si>
    <t>B1500000418</t>
  </si>
  <si>
    <t>B1500000419</t>
  </si>
  <si>
    <t>B1500000422</t>
  </si>
  <si>
    <t>B1500000444</t>
  </si>
  <si>
    <t>B1500000457</t>
  </si>
  <si>
    <t>HILO NYLON 2-0/3-0</t>
  </si>
  <si>
    <t>B1500000454</t>
  </si>
  <si>
    <t>CITICOLINA 500MG</t>
  </si>
  <si>
    <t xml:space="preserve">SOL. LACTATO </t>
  </si>
  <si>
    <t>MEDICAMENTO</t>
  </si>
  <si>
    <t>B1500002493</t>
  </si>
  <si>
    <t>B1500002554</t>
  </si>
  <si>
    <t>B1500002794</t>
  </si>
  <si>
    <t>B1500002942</t>
  </si>
  <si>
    <t xml:space="preserve">FARNASA </t>
  </si>
  <si>
    <t>FLUCONAZOL 200MG</t>
  </si>
  <si>
    <t>B1500000511</t>
  </si>
  <si>
    <t xml:space="preserve">ALIMENTOS </t>
  </si>
  <si>
    <t>B1500000375</t>
  </si>
  <si>
    <t>B1500000401</t>
  </si>
  <si>
    <t>B1500000433</t>
  </si>
  <si>
    <t>B1500000430</t>
  </si>
  <si>
    <t>B1500000435</t>
  </si>
  <si>
    <t xml:space="preserve">GLOBAL MEDICA DOMINICANA </t>
  </si>
  <si>
    <t>130724652</t>
  </si>
  <si>
    <t>B1500000479</t>
  </si>
  <si>
    <t>B1500000486</t>
  </si>
  <si>
    <t xml:space="preserve">GROUP Z HEALTHCARE PRODUCTS </t>
  </si>
  <si>
    <t>130936536</t>
  </si>
  <si>
    <t>B1500001419</t>
  </si>
  <si>
    <t>B1500001422</t>
  </si>
  <si>
    <t>B1500001470</t>
  </si>
  <si>
    <t xml:space="preserve">GUIVAL MEDICA </t>
  </si>
  <si>
    <t>B1500002402</t>
  </si>
  <si>
    <t>ACEITE</t>
  </si>
  <si>
    <t xml:space="preserve">MINOTON </t>
  </si>
  <si>
    <t>B1500002471</t>
  </si>
  <si>
    <t xml:space="preserve"> </t>
  </si>
  <si>
    <t>B1500002532</t>
  </si>
  <si>
    <t xml:space="preserve">ACEITE D/INMERSION </t>
  </si>
  <si>
    <t>CLEANER</t>
  </si>
  <si>
    <t>B1500002608</t>
  </si>
  <si>
    <t>FRASCO NO ESTERIL</t>
  </si>
  <si>
    <t>B1500002636</t>
  </si>
  <si>
    <t>CONTROL HEM.SET. 3 2,5ML</t>
  </si>
  <si>
    <t xml:space="preserve">MAT. COMPUTO </t>
  </si>
  <si>
    <t>GILDA INVESTMENT SRL</t>
  </si>
  <si>
    <t>B1500000303</t>
  </si>
  <si>
    <t>B1500000304</t>
  </si>
  <si>
    <t>HAUSPITAL,SRL.</t>
  </si>
  <si>
    <t>131878539</t>
  </si>
  <si>
    <t>B1500000436</t>
  </si>
  <si>
    <t>B1500000451</t>
  </si>
  <si>
    <t>B1500000455</t>
  </si>
  <si>
    <t>B1500000456</t>
  </si>
  <si>
    <t>HEXAPOWER PHARMA S.R.L.</t>
  </si>
  <si>
    <t>131860028</t>
  </si>
  <si>
    <t>PRPOFOL GRAY</t>
  </si>
  <si>
    <t>CEFEPINE 1GR</t>
  </si>
  <si>
    <t>B1500002015</t>
  </si>
  <si>
    <t>B1500002023</t>
  </si>
  <si>
    <t>B1500002026</t>
  </si>
  <si>
    <t>CATETER T114M/MCLP3/PLACA</t>
  </si>
  <si>
    <t>B1500002068</t>
  </si>
  <si>
    <t>B1500002051</t>
  </si>
  <si>
    <t xml:space="preserve">SERVICIO TECNICOS DE INSTALACION/REPARACION </t>
  </si>
  <si>
    <t>B1500002033</t>
  </si>
  <si>
    <t>B1500002072</t>
  </si>
  <si>
    <t>B1500002080</t>
  </si>
  <si>
    <t xml:space="preserve">CATETER MC2LP-313SR </t>
  </si>
  <si>
    <t>B1500002067</t>
  </si>
  <si>
    <t>B1500000482</t>
  </si>
  <si>
    <t>B1500000180</t>
  </si>
  <si>
    <t xml:space="preserve">MAT. GASTABE </t>
  </si>
  <si>
    <t xml:space="preserve">EMBUTIDOS </t>
  </si>
  <si>
    <t>B1500258212</t>
  </si>
  <si>
    <t>B1500258562</t>
  </si>
  <si>
    <t>B1500258560</t>
  </si>
  <si>
    <t>B1500258563</t>
  </si>
  <si>
    <t>B0400263650</t>
  </si>
  <si>
    <t>N/C</t>
  </si>
  <si>
    <t xml:space="preserve">APLICADA A LA FACTURA 328294387 </t>
  </si>
  <si>
    <t>B0400268195</t>
  </si>
  <si>
    <t>B1500000173</t>
  </si>
  <si>
    <t>B1500000176</t>
  </si>
  <si>
    <t>B1500000191</t>
  </si>
  <si>
    <t>MICROGOTEROS Y TUBOS ENDOTRAQUEAL S/B</t>
  </si>
  <si>
    <t>B1500000216</t>
  </si>
  <si>
    <t>B1500000242</t>
  </si>
  <si>
    <t>B1500000245</t>
  </si>
  <si>
    <t>B1500000250</t>
  </si>
  <si>
    <t>B1500000257</t>
  </si>
  <si>
    <t>B1500000289</t>
  </si>
  <si>
    <t xml:space="preserve">CANULA YANKAUER </t>
  </si>
  <si>
    <t>B1500000290</t>
  </si>
  <si>
    <t>JERINGA 5ML 21G 1 1/2</t>
  </si>
  <si>
    <t xml:space="preserve">SOLUCIONES RIGER CON LACTATO </t>
  </si>
  <si>
    <t>B1500000291</t>
  </si>
  <si>
    <t>CLORURO DE SODIO 0.9% 100ML</t>
  </si>
  <si>
    <t>B1500000294</t>
  </si>
  <si>
    <t>CLORURO DE SODIO AL 0.9% 1000ML</t>
  </si>
  <si>
    <t>B1500000297</t>
  </si>
  <si>
    <t>VCANULA YANKAUER 3/16</t>
  </si>
  <si>
    <t>B1500000299</t>
  </si>
  <si>
    <t>SOLUCION RINGER CON LACTATO 1000ML</t>
  </si>
  <si>
    <t>B1500000296</t>
  </si>
  <si>
    <t>B1500000295</t>
  </si>
  <si>
    <t>JERINGULLIAS 3ML</t>
  </si>
  <si>
    <t>GASA TIPO ALMOHADA 36X100</t>
  </si>
  <si>
    <t>CANULA YANKAUER 3/9X1.8M</t>
  </si>
  <si>
    <t>GEL ULTRASONIDO 5000GMS4</t>
  </si>
  <si>
    <t>B1500000314</t>
  </si>
  <si>
    <t>B1500000313</t>
  </si>
  <si>
    <t>SOL. DEXTROSA 5%</t>
  </si>
  <si>
    <t>B1500000315</t>
  </si>
  <si>
    <t>B1500000269</t>
  </si>
  <si>
    <t>DEXTROSA AL 5% SOL. INY</t>
  </si>
  <si>
    <t>B1500000273</t>
  </si>
  <si>
    <t xml:space="preserve">CATETER </t>
  </si>
  <si>
    <t>CLARURO DE SODIO AL 9% FRASCO 1000ML</t>
  </si>
  <si>
    <t>B1500000005</t>
  </si>
  <si>
    <t xml:space="preserve">INDUSTRIAS BANILEJAS </t>
  </si>
  <si>
    <t>CAFÉ</t>
  </si>
  <si>
    <t xml:space="preserve">JERAM INVESTMET, SRL </t>
  </si>
  <si>
    <t xml:space="preserve">JEAN CARLOS BASULTO </t>
  </si>
  <si>
    <t>B1500000941</t>
  </si>
  <si>
    <t xml:space="preserve">SOLUCION SALINA 0.9% DE 100ML </t>
  </si>
  <si>
    <t>B1500000372</t>
  </si>
  <si>
    <t xml:space="preserve">L &amp; N INTERPRISE EIRL </t>
  </si>
  <si>
    <t>132504836</t>
  </si>
  <si>
    <t>B1500000019</t>
  </si>
  <si>
    <t xml:space="preserve">CAL SODADA </t>
  </si>
  <si>
    <t>B1500000028</t>
  </si>
  <si>
    <t>MICROGOTERO CON BURETRA DE 100ML</t>
  </si>
  <si>
    <t>LETERAGO S.R.L.</t>
  </si>
  <si>
    <t>101013575</t>
  </si>
  <si>
    <t>B1500003435</t>
  </si>
  <si>
    <t>DERINOEV 500MG/5ML</t>
  </si>
  <si>
    <t>B1500003463</t>
  </si>
  <si>
    <t>KEPPRA IV 500MG/5ML</t>
  </si>
  <si>
    <t>B1500003508</t>
  </si>
  <si>
    <t>B1500003860</t>
  </si>
  <si>
    <t>B1500006244</t>
  </si>
  <si>
    <t>OXIGENO</t>
  </si>
  <si>
    <t>B1500006324</t>
  </si>
  <si>
    <t>B1500006349</t>
  </si>
  <si>
    <t>B1500006386</t>
  </si>
  <si>
    <t>B1500006390</t>
  </si>
  <si>
    <t>B1500006397</t>
  </si>
  <si>
    <t>B1500006405</t>
  </si>
  <si>
    <t>B1500006421</t>
  </si>
  <si>
    <t>B1500006430</t>
  </si>
  <si>
    <t>B1500006444</t>
  </si>
  <si>
    <t>B1500006449</t>
  </si>
  <si>
    <t>B1500006463</t>
  </si>
  <si>
    <t>B1500006476</t>
  </si>
  <si>
    <t>B1500006489</t>
  </si>
  <si>
    <t>B1500006532</t>
  </si>
  <si>
    <t>B1500006541</t>
  </si>
  <si>
    <t>B1500006555</t>
  </si>
  <si>
    <t>B1500006563</t>
  </si>
  <si>
    <t>B1500006578</t>
  </si>
  <si>
    <t>B1500006594</t>
  </si>
  <si>
    <t>B1500006628</t>
  </si>
  <si>
    <t>B1500006639</t>
  </si>
  <si>
    <t>B1500006646</t>
  </si>
  <si>
    <t>B1500006669</t>
  </si>
  <si>
    <t>B1500006662</t>
  </si>
  <si>
    <t>B1500000174</t>
  </si>
  <si>
    <t>B1500000181</t>
  </si>
  <si>
    <t>B1500000182</t>
  </si>
  <si>
    <t>B1500000185</t>
  </si>
  <si>
    <t>B1500005517</t>
  </si>
  <si>
    <t>B1500005541</t>
  </si>
  <si>
    <t>B1500005536</t>
  </si>
  <si>
    <t>BAJANTE 150ML</t>
  </si>
  <si>
    <t>B1500005584</t>
  </si>
  <si>
    <t>BAJANTE DE INFUSION CONTINU-FLO</t>
  </si>
  <si>
    <t>B1500005585</t>
  </si>
  <si>
    <t xml:space="preserve">BAJANTE QUIMIO VENT. </t>
  </si>
  <si>
    <t>B1500005586</t>
  </si>
  <si>
    <t>B1500005596</t>
  </si>
  <si>
    <t xml:space="preserve">BAJANTE SANGRE </t>
  </si>
  <si>
    <t>B1500005595</t>
  </si>
  <si>
    <t>B1500005597</t>
  </si>
  <si>
    <t>B1500005557</t>
  </si>
  <si>
    <t>MEDICAMENTOS MATERIAL GASTABLE (SUMINISTRO DE OFICINA) Y</t>
  </si>
  <si>
    <t>B1500000099</t>
  </si>
  <si>
    <t>MATERIAL GASTABLE (SUMINISTRO DE OFICINA)</t>
  </si>
  <si>
    <t>B1500000148</t>
  </si>
  <si>
    <t>B1500000675</t>
  </si>
  <si>
    <t>B1500000170</t>
  </si>
  <si>
    <t>B1500000187</t>
  </si>
  <si>
    <t>B1500000164</t>
  </si>
  <si>
    <t xml:space="preserve">MEDISOL, S.A. </t>
  </si>
  <si>
    <t>B1500000325</t>
  </si>
  <si>
    <t>KETORALACO</t>
  </si>
  <si>
    <t>B1500000327</t>
  </si>
  <si>
    <t>B1500000329</t>
  </si>
  <si>
    <t>B1500000330</t>
  </si>
  <si>
    <t>CITICOLINA</t>
  </si>
  <si>
    <t>B1500000332</t>
  </si>
  <si>
    <t xml:space="preserve">BATA DESECHABLE </t>
  </si>
  <si>
    <t>CERA DE HUESO CAJA/12</t>
  </si>
  <si>
    <t>B1500000350</t>
  </si>
  <si>
    <t>PROPORFOL 200MG</t>
  </si>
  <si>
    <t>B1500000351</t>
  </si>
  <si>
    <t>B1500000654</t>
  </si>
  <si>
    <t xml:space="preserve">MANAFOL </t>
  </si>
  <si>
    <t>B1500000359</t>
  </si>
  <si>
    <t>B1500000364</t>
  </si>
  <si>
    <t>SEVOFLORANE 250ML</t>
  </si>
  <si>
    <t>B1500000188</t>
  </si>
  <si>
    <t>B1500000190</t>
  </si>
  <si>
    <t>B1500000194</t>
  </si>
  <si>
    <t xml:space="preserve">MAT.MED.Q. </t>
  </si>
  <si>
    <t>B1500003071</t>
  </si>
  <si>
    <t>B1500003074</t>
  </si>
  <si>
    <t>B1500003090</t>
  </si>
  <si>
    <t>B1500003162</t>
  </si>
  <si>
    <t>MGCH, SRL</t>
  </si>
  <si>
    <t>B1500000241</t>
  </si>
  <si>
    <t>B1500000240</t>
  </si>
  <si>
    <t>B1500000095</t>
  </si>
  <si>
    <t>CATETER NO.22/24</t>
  </si>
  <si>
    <t>B1500000097</t>
  </si>
  <si>
    <t>B1500000100</t>
  </si>
  <si>
    <t>B1500000119</t>
  </si>
  <si>
    <t>B1500000132</t>
  </si>
  <si>
    <t>B1500000166</t>
  </si>
  <si>
    <t>B1500000162</t>
  </si>
  <si>
    <t>B1500000163</t>
  </si>
  <si>
    <t>B1500000165</t>
  </si>
  <si>
    <t>OFFICE TECH JJ. S.R.L.</t>
  </si>
  <si>
    <t>130796483</t>
  </si>
  <si>
    <t>B1500006573</t>
  </si>
  <si>
    <t>B1500001118</t>
  </si>
  <si>
    <t xml:space="preserve">CATETER HEMODIALISIS 11.5 FRX15CM </t>
  </si>
  <si>
    <t>B1500001093</t>
  </si>
  <si>
    <t>LEVIN PEDIATRICO NO.6 Y 8</t>
  </si>
  <si>
    <t>B1500001117</t>
  </si>
  <si>
    <t>LEVIN PEDIATRICO NO.12</t>
  </si>
  <si>
    <t>B1500001109</t>
  </si>
  <si>
    <t xml:space="preserve">JERINGUILLAS DE BULBO </t>
  </si>
  <si>
    <t>B1500001127</t>
  </si>
  <si>
    <t>B1500001120</t>
  </si>
  <si>
    <t xml:space="preserve">CANULA DE MAYO </t>
  </si>
  <si>
    <t>B1500001095</t>
  </si>
  <si>
    <t xml:space="preserve">RESUCITADOR AMBU PEDIATRICO </t>
  </si>
  <si>
    <t>B1500001097</t>
  </si>
  <si>
    <t xml:space="preserve">CIRCUITO D/VENTILADOR PEDIATRICO </t>
  </si>
  <si>
    <t>B1500001119</t>
  </si>
  <si>
    <t xml:space="preserve">SELLO BAJO AGUA COMPLETO </t>
  </si>
  <si>
    <t>B1500001045</t>
  </si>
  <si>
    <t>B1500001041</t>
  </si>
  <si>
    <t>B1500001074</t>
  </si>
  <si>
    <t>B1500001076</t>
  </si>
  <si>
    <t>B1500001089</t>
  </si>
  <si>
    <t>SELLO BAJO AGUA</t>
  </si>
  <si>
    <t>B1500001090</t>
  </si>
  <si>
    <t>B1500001091</t>
  </si>
  <si>
    <t>TUBO ENDOTRAQUETAL 3.5/4.0</t>
  </si>
  <si>
    <t>B1500001081</t>
  </si>
  <si>
    <t>B1500001148</t>
  </si>
  <si>
    <t xml:space="preserve">AMBU PEDIATRICO RESUCITADOR </t>
  </si>
  <si>
    <t xml:space="preserve">PHARMATECH </t>
  </si>
  <si>
    <t>101613882</t>
  </si>
  <si>
    <t>B1500049927</t>
  </si>
  <si>
    <t>PAMDOL 300MG</t>
  </si>
  <si>
    <t>B1500051016</t>
  </si>
  <si>
    <t>B1500051848</t>
  </si>
  <si>
    <t xml:space="preserve">PISCIMAS </t>
  </si>
  <si>
    <t>130342229</t>
  </si>
  <si>
    <t>B1500000083</t>
  </si>
  <si>
    <t>MATERIAL GASTABLE</t>
  </si>
  <si>
    <t>B1500000331</t>
  </si>
  <si>
    <t>PRODUCTOS CANO, S.R.L.</t>
  </si>
  <si>
    <t>130847266</t>
  </si>
  <si>
    <t xml:space="preserve">PAN </t>
  </si>
  <si>
    <t>B1500000737</t>
  </si>
  <si>
    <t xml:space="preserve">HUEVOS </t>
  </si>
  <si>
    <t>B1500000659</t>
  </si>
  <si>
    <t>B1500000673</t>
  </si>
  <si>
    <t>B1500000632</t>
  </si>
  <si>
    <t>B1500000644</t>
  </si>
  <si>
    <t>B1500000645</t>
  </si>
  <si>
    <t>B1500000656</t>
  </si>
  <si>
    <t>B1500003995</t>
  </si>
  <si>
    <t>B1500004009</t>
  </si>
  <si>
    <t>B1500003530</t>
  </si>
  <si>
    <t xml:space="preserve">ANFOTERICINA </t>
  </si>
  <si>
    <t>B1500003658</t>
  </si>
  <si>
    <t>B1500003657</t>
  </si>
  <si>
    <t>B1500003859</t>
  </si>
  <si>
    <t>PROFICARE INSUMOS MEDICOS, S.R.L.</t>
  </si>
  <si>
    <t>132060563</t>
  </si>
  <si>
    <t>B1500000112</t>
  </si>
  <si>
    <t>B1500000117</t>
  </si>
  <si>
    <t xml:space="preserve">PS&amp;S PROVVEDORA DE SERVICIOS &amp; SUMIN OFIC </t>
  </si>
  <si>
    <t>B1500000328</t>
  </si>
  <si>
    <t>MAT. MED Q.</t>
  </si>
  <si>
    <t>QUEMOREL MULTISERVICIO S.R.L.</t>
  </si>
  <si>
    <t>132403177</t>
  </si>
  <si>
    <t xml:space="preserve">MASCARILLA </t>
  </si>
  <si>
    <t>B1500000006</t>
  </si>
  <si>
    <t>R &amp; R MANTENIMIENTO</t>
  </si>
  <si>
    <t>125001512</t>
  </si>
  <si>
    <t>R Y T PINTURA</t>
  </si>
  <si>
    <t>131353215</t>
  </si>
  <si>
    <t xml:space="preserve">MATERIALES DE FERRETERIA </t>
  </si>
  <si>
    <t>B1500000177</t>
  </si>
  <si>
    <t>B1500000159</t>
  </si>
  <si>
    <t xml:space="preserve">RAMONA ESMERALDA GUERRERO </t>
  </si>
  <si>
    <t>00101225092</t>
  </si>
  <si>
    <t xml:space="preserve">SERVICIO DE CONTRATOS </t>
  </si>
  <si>
    <t>B1500000484</t>
  </si>
  <si>
    <t>B1500000253</t>
  </si>
  <si>
    <t>B1500000255</t>
  </si>
  <si>
    <t>B1500000261</t>
  </si>
  <si>
    <t>B1500000507</t>
  </si>
  <si>
    <t>B1500000506</t>
  </si>
  <si>
    <t>B1500000490</t>
  </si>
  <si>
    <t xml:space="preserve">MATERIALES GASTABLES </t>
  </si>
  <si>
    <t xml:space="preserve">ROJAS Y SERRANO </t>
  </si>
  <si>
    <t>131599583</t>
  </si>
  <si>
    <t>B1500000790</t>
  </si>
  <si>
    <t>PAPEL BOND 8 1/2X11</t>
  </si>
  <si>
    <t>MATERIAL GASTABLE (OFICINA)</t>
  </si>
  <si>
    <t>B1500000917</t>
  </si>
  <si>
    <t>B1500000938</t>
  </si>
  <si>
    <t>B1500000957</t>
  </si>
  <si>
    <t>RONAJUS FARMACEUTICA</t>
  </si>
  <si>
    <t>130537412</t>
  </si>
  <si>
    <t>CIRCUITO P/VENTILADOR</t>
  </si>
  <si>
    <t>ADRENOR</t>
  </si>
  <si>
    <t>B1500000461</t>
  </si>
  <si>
    <t>B1500000492</t>
  </si>
  <si>
    <t>B1500000498</t>
  </si>
  <si>
    <t>VANCOMICINA INY 500MG</t>
  </si>
  <si>
    <t>B1500000500</t>
  </si>
  <si>
    <t>CEFOTAXAXINA 1GR</t>
  </si>
  <si>
    <t>B1500000551</t>
  </si>
  <si>
    <t xml:space="preserve">PROPOFOL C/5 AMPOLLA </t>
  </si>
  <si>
    <t>B1500000552</t>
  </si>
  <si>
    <t>GLUCONATO DE CALCIO DE 1GM/10ML</t>
  </si>
  <si>
    <t>B1500000771</t>
  </si>
  <si>
    <t xml:space="preserve">AGUA DESTILADA </t>
  </si>
  <si>
    <t>B1500000820</t>
  </si>
  <si>
    <t>B1500000804</t>
  </si>
  <si>
    <t>CLORURO DE POTASIO -20%</t>
  </si>
  <si>
    <t>B1500000802</t>
  </si>
  <si>
    <t>ANCHOFIBRINA 500MG</t>
  </si>
  <si>
    <t>B1500000815</t>
  </si>
  <si>
    <t>CEFTRIAXON 1GR</t>
  </si>
  <si>
    <t>B1500000001</t>
  </si>
  <si>
    <t xml:space="preserve">MAT.MED. QUIRURGICO </t>
  </si>
  <si>
    <t>SAGA PHARMA</t>
  </si>
  <si>
    <t>131257887</t>
  </si>
  <si>
    <t>GUANTE DE EXAMEN MEDIUN C/100</t>
  </si>
  <si>
    <t>B1500000371</t>
  </si>
  <si>
    <t>B1500000389</t>
  </si>
  <si>
    <t>MUSLO POLLO</t>
  </si>
  <si>
    <t xml:space="preserve">MUSLO DE POLLO </t>
  </si>
  <si>
    <t>POLLO/CERDO</t>
  </si>
  <si>
    <t>B1500000386</t>
  </si>
  <si>
    <t>SISTEMA</t>
  </si>
  <si>
    <t>B1500000412</t>
  </si>
  <si>
    <t xml:space="preserve">SDE SOLUCIONES MEDICAS SRL </t>
  </si>
  <si>
    <t>132206827</t>
  </si>
  <si>
    <t>MAT. MED. Q</t>
  </si>
  <si>
    <t>SEAN DOMINICANA</t>
  </si>
  <si>
    <t>130468516</t>
  </si>
  <si>
    <t>B1500003135</t>
  </si>
  <si>
    <t>B1500003169</t>
  </si>
  <si>
    <t>B1500003171</t>
  </si>
  <si>
    <t>B1500003175</t>
  </si>
  <si>
    <t>B1500003179</t>
  </si>
  <si>
    <t>B1500002767</t>
  </si>
  <si>
    <t>NIRZOLID (LINEZOLID 0.2% SOLUCION 300ML)</t>
  </si>
  <si>
    <t>B1500002789</t>
  </si>
  <si>
    <t>B1500002806</t>
  </si>
  <si>
    <t>B1500002839</t>
  </si>
  <si>
    <t>B1500002907</t>
  </si>
  <si>
    <t>B1500002979</t>
  </si>
  <si>
    <t>B1500002991</t>
  </si>
  <si>
    <t>B1500003006</t>
  </si>
  <si>
    <t>B1500003022</t>
  </si>
  <si>
    <t>B1500003045</t>
  </si>
  <si>
    <t>B1500003205</t>
  </si>
  <si>
    <t>B1500003206</t>
  </si>
  <si>
    <t>B1500000857</t>
  </si>
  <si>
    <t>ASPIRADORA QUIRURGICO</t>
  </si>
  <si>
    <t xml:space="preserve">MANTENIMIENTO </t>
  </si>
  <si>
    <t>B1500000229</t>
  </si>
  <si>
    <t>B1500000232</t>
  </si>
  <si>
    <t>B1500000230</t>
  </si>
  <si>
    <t>B1500000233</t>
  </si>
  <si>
    <t>B1500000416</t>
  </si>
  <si>
    <t>B1500003921</t>
  </si>
  <si>
    <t xml:space="preserve">PAPEL DE BAÑO </t>
  </si>
  <si>
    <t xml:space="preserve">ROLLA PAPEL CAMILA 24X25 </t>
  </si>
  <si>
    <t xml:space="preserve">PAPEL TOALLA 1/6 950 PRE-CORTADO </t>
  </si>
  <si>
    <t>B1500000058</t>
  </si>
  <si>
    <t>ROLLO PAPEL CAMILA 22X25</t>
  </si>
  <si>
    <t>B1500000066</t>
  </si>
  <si>
    <t xml:space="preserve">MAT. GASTABBLE DE OFICINA </t>
  </si>
  <si>
    <t xml:space="preserve">PAPEL TOALLA 1/6, PAPEL BAÑO </t>
  </si>
  <si>
    <t>B1500000124</t>
  </si>
  <si>
    <t>RESMA DE PAPEL BOND 8 1/2X11</t>
  </si>
  <si>
    <t>B1500000125</t>
  </si>
  <si>
    <t>B1500000131</t>
  </si>
  <si>
    <t>B1500000160</t>
  </si>
  <si>
    <t xml:space="preserve">RESMA DE PAPEL BOND 8 1/2X11 </t>
  </si>
  <si>
    <t>B1500000161</t>
  </si>
  <si>
    <t xml:space="preserve">VASELINA LIQUIDA </t>
  </si>
  <si>
    <t>B1500000508</t>
  </si>
  <si>
    <t>METILPREDNISOLONA</t>
  </si>
  <si>
    <t>B1500000513</t>
  </si>
  <si>
    <t>B1500000519</t>
  </si>
  <si>
    <t>B1500000520</t>
  </si>
  <si>
    <t>B1500000524</t>
  </si>
  <si>
    <t>B1500000528</t>
  </si>
  <si>
    <t>IMIPENEM SILVER 1000MG</t>
  </si>
  <si>
    <t>B1500000525</t>
  </si>
  <si>
    <t>B1500000467</t>
  </si>
  <si>
    <t>B1500000471</t>
  </si>
  <si>
    <t>B1500000477</t>
  </si>
  <si>
    <t>B1500000485</t>
  </si>
  <si>
    <t>IMIPENEM SILVER /MILRINONA/PIPERACILINA</t>
  </si>
  <si>
    <t>B1500000489</t>
  </si>
  <si>
    <t>B1500000494</t>
  </si>
  <si>
    <t>B1500000497</t>
  </si>
  <si>
    <t>B1500000499</t>
  </si>
  <si>
    <t>B1500000531</t>
  </si>
  <si>
    <t xml:space="preserve">PIPERACICLINA </t>
  </si>
  <si>
    <t>B1500000540</t>
  </si>
  <si>
    <t>B1500000544</t>
  </si>
  <si>
    <t>B1500000545</t>
  </si>
  <si>
    <t>B1500000542</t>
  </si>
  <si>
    <t>B1500001168</t>
  </si>
  <si>
    <t>B1500001169</t>
  </si>
  <si>
    <t>MICROPORE 2" C/6</t>
  </si>
  <si>
    <t>B1500001210</t>
  </si>
  <si>
    <t>CAJA BISTURI #15/#20</t>
  </si>
  <si>
    <t>B1500001209</t>
  </si>
  <si>
    <t>TUBO ENDOTRAQUEAL 4.0</t>
  </si>
  <si>
    <t>B1500001198</t>
  </si>
  <si>
    <t>B1500001196</t>
  </si>
  <si>
    <t>B1500001138</t>
  </si>
  <si>
    <t>B1500001202</t>
  </si>
  <si>
    <t xml:space="preserve">AMBU ADULTO </t>
  </si>
  <si>
    <t>B1500001070</t>
  </si>
  <si>
    <t>SOL. LACTATO EN RINGER 1000ML</t>
  </si>
  <si>
    <t>B1500001088</t>
  </si>
  <si>
    <t>B1500001103</t>
  </si>
  <si>
    <t>B1500001107</t>
  </si>
  <si>
    <t>B1500001141</t>
  </si>
  <si>
    <t>B1500001164</t>
  </si>
  <si>
    <t>CAJA ESPARADRAPO</t>
  </si>
  <si>
    <t>B1500001211</t>
  </si>
  <si>
    <t>TUBO ENDOTRAQUEAL 3.0-3.5</t>
  </si>
  <si>
    <t>B1500001175</t>
  </si>
  <si>
    <t>B1500014622</t>
  </si>
  <si>
    <t>B1500015144</t>
  </si>
  <si>
    <t xml:space="preserve">VIDAS T3 60 PRUEBAS </t>
  </si>
  <si>
    <t>B1500015190</t>
  </si>
  <si>
    <t xml:space="preserve">LABORATORIO </t>
  </si>
  <si>
    <t>SUPLIDORES MEDICOS COMERCIALES</t>
  </si>
  <si>
    <t>131255142</t>
  </si>
  <si>
    <t>SUMEC INVESTMENT,S.R.L.</t>
  </si>
  <si>
    <t>REPARACION Y MANTENIMIENT.</t>
  </si>
  <si>
    <t>FENTANILO GRAY 0.05 MG/2ML</t>
  </si>
  <si>
    <t>SERE BUDESONIDE 0.7</t>
  </si>
  <si>
    <t>B1500000288</t>
  </si>
  <si>
    <t xml:space="preserve">SANDOSTATIN 0.1MG CJ/X5 AMP </t>
  </si>
  <si>
    <t>B1500000298</t>
  </si>
  <si>
    <t>B1500000307</t>
  </si>
  <si>
    <t>PROPOFOL 1% 20ML</t>
  </si>
  <si>
    <t>SANDOSTATINA 0.1MG</t>
  </si>
  <si>
    <t>B1500003204</t>
  </si>
  <si>
    <t>MICROGOTERO GREENLAB CON BURETA DE 100ML</t>
  </si>
  <si>
    <t>B1500003212</t>
  </si>
  <si>
    <t>GASA T/ALMONH 24X12</t>
  </si>
  <si>
    <t>B1500003200</t>
  </si>
  <si>
    <t>B1500003449</t>
  </si>
  <si>
    <t>B1500003477</t>
  </si>
  <si>
    <t>B1500003488</t>
  </si>
  <si>
    <t>B1500003497</t>
  </si>
  <si>
    <t>B1500003501</t>
  </si>
  <si>
    <t>B1500003509</t>
  </si>
  <si>
    <t>B1500003541</t>
  </si>
  <si>
    <t>B1500003642</t>
  </si>
  <si>
    <t>B1500003641</t>
  </si>
  <si>
    <t>TUBO ENDOTRAQUEAL NO.2.5 /3.0</t>
  </si>
  <si>
    <t>B1500003676</t>
  </si>
  <si>
    <t xml:space="preserve">CINTA DE AUTOCLAVE A VAPOR </t>
  </si>
  <si>
    <t>B1500003672</t>
  </si>
  <si>
    <t>B1500003567</t>
  </si>
  <si>
    <t>IMIPENEN 500MG</t>
  </si>
  <si>
    <t>B1500000054</t>
  </si>
  <si>
    <t>KEPRA 500GM/FC</t>
  </si>
  <si>
    <t xml:space="preserve">MASCARILLA QUIRURGICA </t>
  </si>
  <si>
    <t>B1500000065</t>
  </si>
  <si>
    <t>GASA ALMOH.24X12 36X100</t>
  </si>
  <si>
    <t xml:space="preserve">METIL PREDNISOLONA </t>
  </si>
  <si>
    <t>B1500000067</t>
  </si>
  <si>
    <t>NEOBAC 15GR CREMA</t>
  </si>
  <si>
    <t>B1500000068</t>
  </si>
  <si>
    <t>B1500000069</t>
  </si>
  <si>
    <t xml:space="preserve">CINTA DE AUTO CLAVE </t>
  </si>
  <si>
    <t>B1500000071</t>
  </si>
  <si>
    <t>B1500000074</t>
  </si>
  <si>
    <t>GASA T/ALMOH.24X12</t>
  </si>
  <si>
    <t>CEFEPIME 1 GP</t>
  </si>
  <si>
    <t xml:space="preserve">VABCOMICINA </t>
  </si>
  <si>
    <t>B1500000079</t>
  </si>
  <si>
    <t>B1500000081</t>
  </si>
  <si>
    <t>AGUA OXIGENADA</t>
  </si>
  <si>
    <t>B1500000105</t>
  </si>
  <si>
    <t>B1500000129</t>
  </si>
  <si>
    <t>B1500000133</t>
  </si>
  <si>
    <t>TENDAMED, SRL</t>
  </si>
  <si>
    <t>131881785</t>
  </si>
  <si>
    <t xml:space="preserve">TROPIGAS DOMINICANA, S.A. </t>
  </si>
  <si>
    <t>101726997</t>
  </si>
  <si>
    <t>COND.</t>
  </si>
  <si>
    <t>B1500002107</t>
  </si>
  <si>
    <t>B1500002115</t>
  </si>
  <si>
    <t>B1500002108</t>
  </si>
  <si>
    <t>B1500001726</t>
  </si>
  <si>
    <t>MEDICA EASYYLTE</t>
  </si>
  <si>
    <t>B1500001759</t>
  </si>
  <si>
    <t>B1500001781</t>
  </si>
  <si>
    <t>B1500001780</t>
  </si>
  <si>
    <t>B1500002048</t>
  </si>
  <si>
    <t>B1500002127</t>
  </si>
  <si>
    <t xml:space="preserve">UNIQUE REPRESENTACIONES </t>
  </si>
  <si>
    <t>101562447</t>
  </si>
  <si>
    <t>B1500003343</t>
  </si>
  <si>
    <t>B1500003357</t>
  </si>
  <si>
    <t>DYSTAR DT PARA RAYOS X</t>
  </si>
  <si>
    <t>MAT. GASTABLE Y FERRETERO</t>
  </si>
  <si>
    <t xml:space="preserve">CONSOLA CONFORTME </t>
  </si>
  <si>
    <t>CONDENSADOR D/60</t>
  </si>
  <si>
    <t xml:space="preserve">CHALECOS REFLECTIVOS </t>
  </si>
  <si>
    <t>CONDESADOR VERTIC/AIREMAX</t>
  </si>
  <si>
    <t>AIRE ACONDICIONADO</t>
  </si>
  <si>
    <t>LUMINARIA FO32T 8/84</t>
  </si>
  <si>
    <t xml:space="preserve">REGLETA ELECTRICA </t>
  </si>
  <si>
    <t>B1500000172</t>
  </si>
  <si>
    <t>MAT. GASTABLE</t>
  </si>
  <si>
    <t xml:space="preserve">SERTVICIO DE GRUA Y MONTACARGA </t>
  </si>
  <si>
    <t>B1500000228</t>
  </si>
  <si>
    <t>B1500000231</t>
  </si>
  <si>
    <t>B1500000239</t>
  </si>
  <si>
    <t>B1500000234</t>
  </si>
  <si>
    <t xml:space="preserve">MATERIAL FERRETERO </t>
  </si>
  <si>
    <t xml:space="preserve">MOTOR TURBINA AIRE </t>
  </si>
  <si>
    <t>VEGAMED, S.A.</t>
  </si>
  <si>
    <t>130177953</t>
  </si>
  <si>
    <t>B1500000354</t>
  </si>
  <si>
    <t xml:space="preserve">HILOS VICRYL 1,3-0,2-0 </t>
  </si>
  <si>
    <t>B1500002571</t>
  </si>
  <si>
    <t>MEDICAMENTOS (VARIOS)</t>
  </si>
  <si>
    <t>B1500002815</t>
  </si>
  <si>
    <t>B1500002846</t>
  </si>
  <si>
    <t>B1500002885</t>
  </si>
  <si>
    <t>B1500002941</t>
  </si>
  <si>
    <t>B1500002972</t>
  </si>
  <si>
    <t>B1500002983</t>
  </si>
  <si>
    <t>B1500002990</t>
  </si>
  <si>
    <t>BICARBONATO/DIFENHIDRAMINA 20MG</t>
  </si>
  <si>
    <t>B1500003017</t>
  </si>
  <si>
    <t>B1500003016</t>
  </si>
  <si>
    <t>B1500003105</t>
  </si>
  <si>
    <t>B1500003109</t>
  </si>
  <si>
    <t>JERINGULLIAS 5CC,10CC,50CC</t>
  </si>
  <si>
    <t>B1500003107</t>
  </si>
  <si>
    <t>GASA TIPO ALMOHADA 36*100Y/40 20*12</t>
  </si>
  <si>
    <t>B1500003104</t>
  </si>
  <si>
    <t>ZUSE INVESTMEN, S.R.L.</t>
  </si>
  <si>
    <t>132186303</t>
  </si>
  <si>
    <t>SN/O</t>
  </si>
  <si>
    <t>Hosp. Reid Cabral
-DAF-CM-2022-0047</t>
  </si>
  <si>
    <t xml:space="preserve">ADQUSICION DE PAPEL CAMILLA </t>
  </si>
  <si>
    <t>B1500000226</t>
  </si>
  <si>
    <t>B1500000021</t>
  </si>
  <si>
    <t>B1500005209</t>
  </si>
  <si>
    <t>B1500005210</t>
  </si>
  <si>
    <t>LIMPIEZA</t>
  </si>
  <si>
    <t>B1500000337</t>
  </si>
  <si>
    <t>B1500000349</t>
  </si>
  <si>
    <t>B1500001185</t>
  </si>
  <si>
    <t>MAT. OFICINA</t>
  </si>
  <si>
    <t>B1500001183</t>
  </si>
  <si>
    <t>B1500001190</t>
  </si>
  <si>
    <t xml:space="preserve">DISTRIBUIDORES INTERNACIONALES DE PETROLEO, S.A. </t>
  </si>
  <si>
    <t xml:space="preserve">MAT. Q. </t>
  </si>
  <si>
    <t>B1500000465</t>
  </si>
  <si>
    <t>B1500002645</t>
  </si>
  <si>
    <t>B1500001514</t>
  </si>
  <si>
    <t xml:space="preserve">GASTECH COMERCIAL, EIRL </t>
  </si>
  <si>
    <t>B1500002089</t>
  </si>
  <si>
    <t xml:space="preserve">SERVICIO TECNICOS DE INSTALACION </t>
  </si>
  <si>
    <t>Hosp. Reid Cabral-DAF-CM-2022-0041</t>
  </si>
  <si>
    <t>B1500000985</t>
  </si>
  <si>
    <t>Hosp. Reid Cabral
-DAF-CM-2022-0042</t>
  </si>
  <si>
    <t xml:space="preserve">SOLUCION SALINA </t>
  </si>
  <si>
    <t>B1500000956</t>
  </si>
  <si>
    <t>Hosp. Reid Cabral
-DAF-CM-2022-0060</t>
  </si>
  <si>
    <t>B1500000062</t>
  </si>
  <si>
    <t>LINAMED</t>
  </si>
  <si>
    <t>B1500001531</t>
  </si>
  <si>
    <t>B1500006744</t>
  </si>
  <si>
    <t>OXIGENO LIQUIDO MED. USD/HSCF</t>
  </si>
  <si>
    <t>B1500006706</t>
  </si>
  <si>
    <t>B1500006692</t>
  </si>
  <si>
    <t>B1500006659</t>
  </si>
  <si>
    <t>B1500005724</t>
  </si>
  <si>
    <t>MAT. MED Q,</t>
  </si>
  <si>
    <t>49 SISTEMA</t>
  </si>
  <si>
    <t>B1500005730</t>
  </si>
  <si>
    <t>B1500005727</t>
  </si>
  <si>
    <t>B1500005723</t>
  </si>
  <si>
    <t xml:space="preserve">69 SISTEMA </t>
  </si>
  <si>
    <t>B1500003446</t>
  </si>
  <si>
    <t xml:space="preserve">OCTOMAR SOLUTIONS </t>
  </si>
  <si>
    <t>Hosp. Reid Cabral
-DAF-CM-2022-0023</t>
  </si>
  <si>
    <t>Hosp. Reid Cabral
-DAF-CM-2022-0045</t>
  </si>
  <si>
    <t>B1500001153</t>
  </si>
  <si>
    <t>MICROGOTERO 150ML</t>
  </si>
  <si>
    <t>B1500001156</t>
  </si>
  <si>
    <t>B1500001154</t>
  </si>
  <si>
    <t>B1500001155</t>
  </si>
  <si>
    <t>B1500000688</t>
  </si>
  <si>
    <t>Hosp. Reid Cabral
-DAF-CM-2022-0054</t>
  </si>
  <si>
    <t>B1500003972</t>
  </si>
  <si>
    <t>.</t>
  </si>
  <si>
    <t>B1500000509</t>
  </si>
  <si>
    <t>B1500000841</t>
  </si>
  <si>
    <t>DEXAMEDETOMIDINA 200MCG/2ML</t>
  </si>
  <si>
    <t>B1500000851</t>
  </si>
  <si>
    <t>PARACETAMOL 10MG/100ML</t>
  </si>
  <si>
    <t>B1500000836</t>
  </si>
  <si>
    <t>B1500000837</t>
  </si>
  <si>
    <t>PRUEBA HEPATITIS C</t>
  </si>
  <si>
    <t>Hosp. Reid Cabral
-DAF-CM-2022-0027</t>
  </si>
  <si>
    <t>B1500000417</t>
  </si>
  <si>
    <t>B1500000562</t>
  </si>
  <si>
    <t>B5000015223</t>
  </si>
  <si>
    <t xml:space="preserve">TRANSPORTE JESUS FERMIN MARTINEZ </t>
  </si>
  <si>
    <t>B1500002104</t>
  </si>
  <si>
    <t>B1500002141</t>
  </si>
  <si>
    <t>VIFA SRL</t>
  </si>
  <si>
    <t>B0100001351</t>
  </si>
  <si>
    <t>VIFA, S.R.L.</t>
  </si>
  <si>
    <t xml:space="preserve">VICROVA MARKET TRADER SRL </t>
  </si>
  <si>
    <t>Hosp. Reid Cabral
-DAF-CM-2022-0017</t>
  </si>
  <si>
    <t>B1500003166</t>
  </si>
  <si>
    <t>B1500003265</t>
  </si>
  <si>
    <t>B1500003164</t>
  </si>
  <si>
    <t xml:space="preserve">TOTAL DE LA DEUDA ENVIADA AL SNS </t>
  </si>
  <si>
    <t>TOTAL DE LA DEUDA ENVIADA AL SNS OCTUBRE 2022</t>
  </si>
  <si>
    <t>B1500001404</t>
  </si>
  <si>
    <t>B1500001447</t>
  </si>
  <si>
    <t>Hosp. Reid Cabral
-DAF-CM-2022-0097</t>
  </si>
  <si>
    <t>Hosp. Reid Cabral
-DAF-CM-2022-0007</t>
  </si>
  <si>
    <t>1333-22050</t>
  </si>
  <si>
    <t>B1500148762</t>
  </si>
  <si>
    <t>683-5963</t>
  </si>
  <si>
    <t>B1500148918</t>
  </si>
  <si>
    <t>683-5991</t>
  </si>
  <si>
    <t>B1500149122</t>
  </si>
  <si>
    <t>683-6128</t>
  </si>
  <si>
    <t>B1500149591</t>
  </si>
  <si>
    <t>683-6237</t>
  </si>
  <si>
    <t>683-6184</t>
  </si>
  <si>
    <t>B1500149738</t>
  </si>
  <si>
    <t>683-6304</t>
  </si>
  <si>
    <t>B1500154854</t>
  </si>
  <si>
    <t>Hosp. Reid Cabral
-DAF-CM-2022-00007</t>
  </si>
  <si>
    <t>B1500037945</t>
  </si>
  <si>
    <t>B1500004647</t>
  </si>
  <si>
    <t>B1500003197</t>
  </si>
  <si>
    <t>Hosp. Reid Cabral
-DAF-CM-2022-0065</t>
  </si>
  <si>
    <t>B1500003201</t>
  </si>
  <si>
    <t>Hosp. Reid Cabral
-DAF-CM-2022-0049</t>
  </si>
  <si>
    <t>TAPON NASAL CON REVESTIMIENTO</t>
  </si>
  <si>
    <t>ANASTACIA FELICIA SANCHEZ</t>
  </si>
  <si>
    <t xml:space="preserve">MANTEL Y TRANSPORTE </t>
  </si>
  <si>
    <t>B1500000235</t>
  </si>
  <si>
    <t>B1500000236</t>
  </si>
  <si>
    <t>B1500000251</t>
  </si>
  <si>
    <t>B1500000243</t>
  </si>
  <si>
    <t>B1500000246</t>
  </si>
  <si>
    <t>B1500000249</t>
  </si>
  <si>
    <t>B1500010370</t>
  </si>
  <si>
    <t>B1500010386</t>
  </si>
  <si>
    <t>B1500010441</t>
  </si>
  <si>
    <t>B1500010383</t>
  </si>
  <si>
    <t>B1500010384</t>
  </si>
  <si>
    <t>B1500010537</t>
  </si>
  <si>
    <t>B1500010538</t>
  </si>
  <si>
    <t>B1500010539</t>
  </si>
  <si>
    <t>B1500030785</t>
  </si>
  <si>
    <t>B1500031058</t>
  </si>
  <si>
    <t>B1500031227</t>
  </si>
  <si>
    <t>B1500001701</t>
  </si>
  <si>
    <t xml:space="preserve">BRECHEN COMMERCE INTERNATIONAL </t>
  </si>
  <si>
    <t xml:space="preserve">BLAXCORP MEDICAL </t>
  </si>
  <si>
    <t>B1500000738</t>
  </si>
  <si>
    <t>B1500005265</t>
  </si>
  <si>
    <t>B1500005364</t>
  </si>
  <si>
    <t>B1500005370</t>
  </si>
  <si>
    <t>B1500000470</t>
  </si>
  <si>
    <t>B1500005526</t>
  </si>
  <si>
    <t xml:space="preserve">SERVICIO DE COMUNICACIÓN </t>
  </si>
  <si>
    <t>B1500188585</t>
  </si>
  <si>
    <t>B1500185794</t>
  </si>
  <si>
    <t>B1500188588</t>
  </si>
  <si>
    <t>B1500188587</t>
  </si>
  <si>
    <t>B1500188584</t>
  </si>
  <si>
    <t>B1500191296</t>
  </si>
  <si>
    <t>B1500191297</t>
  </si>
  <si>
    <t>B1500191293</t>
  </si>
  <si>
    <t>B1500191294</t>
  </si>
  <si>
    <t xml:space="preserve">COPEM HOSPICLINIC </t>
  </si>
  <si>
    <t>B1500001274</t>
  </si>
  <si>
    <t>Hosp. Reid Cabral-
DAF-CM-2022-0049</t>
  </si>
  <si>
    <t>B1500000408</t>
  </si>
  <si>
    <t>CABLE UTP</t>
  </si>
  <si>
    <t>B0100013348</t>
  </si>
  <si>
    <t>CINTA DE AUTO CLAVE</t>
  </si>
  <si>
    <t>TABLILLAS PEDIATRICAS</t>
  </si>
  <si>
    <t>B1500000088</t>
  </si>
  <si>
    <t>B1500000093</t>
  </si>
  <si>
    <t xml:space="preserve">VALACICLOVIR 500MG C/42 TAB. </t>
  </si>
  <si>
    <t>B1500000078</t>
  </si>
  <si>
    <t>B1500000077</t>
  </si>
  <si>
    <t>B1500000090</t>
  </si>
  <si>
    <t>B1500000091</t>
  </si>
  <si>
    <t>LEVETIRACETAM 500MG / 5ML</t>
  </si>
  <si>
    <t>B1500000089</t>
  </si>
  <si>
    <t xml:space="preserve">LINEZOLID IV INFUSION </t>
  </si>
  <si>
    <t>B1500000092</t>
  </si>
  <si>
    <t xml:space="preserve">COLESTIRAMINA 4GR C/SOBRES </t>
  </si>
  <si>
    <t>B1500000056</t>
  </si>
  <si>
    <t>B1500000094</t>
  </si>
  <si>
    <t>B1500000106</t>
  </si>
  <si>
    <t>B1500000104</t>
  </si>
  <si>
    <t>B1500000101</t>
  </si>
  <si>
    <t>CEFTAZIDIMA 1G</t>
  </si>
  <si>
    <t>B1500000107</t>
  </si>
  <si>
    <t>SOLUCION SALINA AL 9%</t>
  </si>
  <si>
    <t>B1500000103</t>
  </si>
  <si>
    <t>B1500000110</t>
  </si>
  <si>
    <t>B1500000111</t>
  </si>
  <si>
    <t>DIGISI,SRL.</t>
  </si>
  <si>
    <t>B1500000432</t>
  </si>
  <si>
    <t>EQUIPOS DE COMPUTOS</t>
  </si>
  <si>
    <t>B1500000380</t>
  </si>
  <si>
    <t>B1500000469</t>
  </si>
  <si>
    <t>HILO VICRIL 2.0-3.0</t>
  </si>
  <si>
    <t>B1500000487</t>
  </si>
  <si>
    <t>DICLOFENAC DE 75MG/3ML</t>
  </si>
  <si>
    <t xml:space="preserve">HILOS VARIOS </t>
  </si>
  <si>
    <t>B1500000476</t>
  </si>
  <si>
    <t xml:space="preserve">CATETER #22 JELCO </t>
  </si>
  <si>
    <t>B1500000475</t>
  </si>
  <si>
    <t>B1500000466</t>
  </si>
  <si>
    <t>B1500000481</t>
  </si>
  <si>
    <t xml:space="preserve">GUANTES </t>
  </si>
  <si>
    <t>B1500000480</t>
  </si>
  <si>
    <t>CANULA YANKAWER</t>
  </si>
  <si>
    <t>B1500000483</t>
  </si>
  <si>
    <t>RANITIDINA 50MG/2ML</t>
  </si>
  <si>
    <t>B1500000504</t>
  </si>
  <si>
    <t xml:space="preserve">GUANTES DE EXAMEN </t>
  </si>
  <si>
    <t>B1500000505</t>
  </si>
  <si>
    <t>B1500000502</t>
  </si>
  <si>
    <t>B1500000501</t>
  </si>
  <si>
    <t>B1500003069</t>
  </si>
  <si>
    <t>HOP. REID CABRAL
-DAF-CM-2022-0045</t>
  </si>
  <si>
    <t>B1500003078</t>
  </si>
  <si>
    <t>B1500003123</t>
  </si>
  <si>
    <t>HOP. REID CABRAL
-DAF-CM-2022-0060</t>
  </si>
  <si>
    <t>FARMAVANZ</t>
  </si>
  <si>
    <t>B1500000458</t>
  </si>
  <si>
    <t xml:space="preserve">         5.704.00</t>
  </si>
  <si>
    <t>B1500000459</t>
  </si>
  <si>
    <t>B1500000464</t>
  </si>
  <si>
    <t>B1500000474</t>
  </si>
  <si>
    <t>B1500000463</t>
  </si>
  <si>
    <t>B1500003172</t>
  </si>
  <si>
    <t>HOP. REID CABRAL
-DAF-CM-2022-0064</t>
  </si>
  <si>
    <t>B1500000517</t>
  </si>
  <si>
    <t>MANO DE OBRA</t>
  </si>
  <si>
    <t>B1500000516</t>
  </si>
  <si>
    <t>PAPEL BOND</t>
  </si>
  <si>
    <t>GERENFAR,S.R.L. .</t>
  </si>
  <si>
    <t>DEXTROSA 1000/100</t>
  </si>
  <si>
    <t>CATHETER #24</t>
  </si>
  <si>
    <t>DEXTROSA 5%</t>
  </si>
  <si>
    <t>Hosp. Reid Cabral
-DAF-CM-2022-0008</t>
  </si>
  <si>
    <t>E450000000944</t>
  </si>
  <si>
    <t>E450000000943</t>
  </si>
  <si>
    <t xml:space="preserve">INVERSIONES BJ, SRL </t>
  </si>
  <si>
    <t>Hosp. Reid Cabral
-DAF-CM-2022-0052</t>
  </si>
  <si>
    <t>IDEMESA, SRL</t>
  </si>
  <si>
    <t>B1500000911</t>
  </si>
  <si>
    <t>B1500000914</t>
  </si>
  <si>
    <t>B1500000013</t>
  </si>
  <si>
    <t xml:space="preserve">MASCARILLA DE OXIGENO </t>
  </si>
  <si>
    <t>B1500001502</t>
  </si>
  <si>
    <t>B1500001555</t>
  </si>
  <si>
    <t>B1500006736</t>
  </si>
  <si>
    <t>B1500006732</t>
  </si>
  <si>
    <t>B1500006746</t>
  </si>
  <si>
    <t>B1500006776</t>
  </si>
  <si>
    <t>B1500006777</t>
  </si>
  <si>
    <t>B1500006834</t>
  </si>
  <si>
    <t>B1500006802</t>
  </si>
  <si>
    <t>B1500006870</t>
  </si>
  <si>
    <t>B1500006858</t>
  </si>
  <si>
    <t>B1500006818</t>
  </si>
  <si>
    <t>B1500006891</t>
  </si>
  <si>
    <t>B1500006904</t>
  </si>
  <si>
    <t>B1500006924</t>
  </si>
  <si>
    <t>B1500006950</t>
  </si>
  <si>
    <t>B1500006939</t>
  </si>
  <si>
    <t>B1500006945</t>
  </si>
  <si>
    <t xml:space="preserve">LUIS E. BETANCES R ^CO. S.A. </t>
  </si>
  <si>
    <t>B1500000601</t>
  </si>
  <si>
    <t>B1500005798</t>
  </si>
  <si>
    <t>CARGO</t>
  </si>
  <si>
    <t>B1500005797</t>
  </si>
  <si>
    <t xml:space="preserve">CARGO </t>
  </si>
  <si>
    <t>B1500005778</t>
  </si>
  <si>
    <t xml:space="preserve">MEROPENE </t>
  </si>
  <si>
    <t>B1500005776</t>
  </si>
  <si>
    <t xml:space="preserve">METRODINAZOL </t>
  </si>
  <si>
    <t>Hosp. Reid Cabral
-DAF-CM-2022-0048</t>
  </si>
  <si>
    <t>B1500003610</t>
  </si>
  <si>
    <t>B1500003609</t>
  </si>
  <si>
    <t>B1500003611</t>
  </si>
  <si>
    <t xml:space="preserve">MANOLITO DENTAL </t>
  </si>
  <si>
    <t>B1500001167</t>
  </si>
  <si>
    <t>OVIEDO-FARMA, S.R.L.</t>
  </si>
  <si>
    <t xml:space="preserve">ACICLOVIR DE 500MG VIAL </t>
  </si>
  <si>
    <t>B1500000029</t>
  </si>
  <si>
    <t>B1500000701</t>
  </si>
  <si>
    <t>B1500004131</t>
  </si>
  <si>
    <t xml:space="preserve">RAMDOL TERRERO MATOS </t>
  </si>
  <si>
    <t xml:space="preserve">PEGATANKE EPOXI </t>
  </si>
  <si>
    <t>B1500000171</t>
  </si>
  <si>
    <t xml:space="preserve">BATERIA GALATINA </t>
  </si>
  <si>
    <t xml:space="preserve">CEMENTO GRIS FUNDA </t>
  </si>
  <si>
    <t>B1500000515</t>
  </si>
  <si>
    <t>B1500000522</t>
  </si>
  <si>
    <t>B1500000523</t>
  </si>
  <si>
    <t>B1500000901</t>
  </si>
  <si>
    <t>B1500000853</t>
  </si>
  <si>
    <t>B1500000887</t>
  </si>
  <si>
    <t>B1500000890</t>
  </si>
  <si>
    <t>B1500000874</t>
  </si>
  <si>
    <t>B1500000875</t>
  </si>
  <si>
    <t>B1500000900</t>
  </si>
  <si>
    <t>B1500000889</t>
  </si>
  <si>
    <t>B1500000915</t>
  </si>
  <si>
    <t>B1500000893</t>
  </si>
  <si>
    <t>B1500000922</t>
  </si>
  <si>
    <t>B1500000924</t>
  </si>
  <si>
    <t xml:space="preserve">SANOZ FARMACEUTICA </t>
  </si>
  <si>
    <t>Hosp. Reid Cabral
-DAF-CM-2022-0055</t>
  </si>
  <si>
    <t>B1500000429</t>
  </si>
  <si>
    <t>B1500000421</t>
  </si>
  <si>
    <t>B1500000427</t>
  </si>
  <si>
    <t>B1500003341</t>
  </si>
  <si>
    <t>Hosp. Reid Cabral
-DAF-CM-2022-0046</t>
  </si>
  <si>
    <t>B1500003336</t>
  </si>
  <si>
    <t>B1500000826</t>
  </si>
  <si>
    <t>B1500000868</t>
  </si>
  <si>
    <t xml:space="preserve">HUMIFICADORES DE OXIGENO </t>
  </si>
  <si>
    <t>B1500000589</t>
  </si>
  <si>
    <t>Hosp. Reid Cabral
-DAF-CM-2022-0050</t>
  </si>
  <si>
    <t>B1500000590</t>
  </si>
  <si>
    <t>B1500001158</t>
  </si>
  <si>
    <t>B1500015635</t>
  </si>
  <si>
    <t xml:space="preserve">MEDICAMNTOS </t>
  </si>
  <si>
    <t>B1500015649</t>
  </si>
  <si>
    <t>Hosp. Reid Cabral
-DAF-CM-2022-0044</t>
  </si>
  <si>
    <t>B1500015637</t>
  </si>
  <si>
    <t>B1500015732</t>
  </si>
  <si>
    <t>TALLER DE MECANICA LOS PATRICIOS</t>
  </si>
  <si>
    <t>SERVICIOS DE REPARACION</t>
  </si>
  <si>
    <t>B1500000503</t>
  </si>
  <si>
    <t xml:space="preserve">GAS LICUADO DE PETROLEO </t>
  </si>
  <si>
    <t>B1500002164</t>
  </si>
  <si>
    <t>B1500002174</t>
  </si>
  <si>
    <t>B1500002163</t>
  </si>
  <si>
    <t>B1500002185</t>
  </si>
  <si>
    <t>B1500002190</t>
  </si>
  <si>
    <t>B1500003444</t>
  </si>
  <si>
    <t xml:space="preserve">LED BOMBILLA </t>
  </si>
  <si>
    <t>B1500003238</t>
  </si>
  <si>
    <t>B1500003241</t>
  </si>
  <si>
    <t>B1500003247</t>
  </si>
  <si>
    <t>B1500003242</t>
  </si>
  <si>
    <t>B1500003272</t>
  </si>
  <si>
    <t>100005814?</t>
  </si>
  <si>
    <t>B1500003264</t>
  </si>
  <si>
    <t>B1500003262</t>
  </si>
  <si>
    <t>B1500003250</t>
  </si>
  <si>
    <t>B1500003252</t>
  </si>
  <si>
    <t>B1500003269</t>
  </si>
  <si>
    <t>B1500000108</t>
  </si>
  <si>
    <t>B1500001724</t>
  </si>
  <si>
    <t>B1500149971</t>
  </si>
  <si>
    <t>683-6337</t>
  </si>
  <si>
    <t>B1500154957</t>
  </si>
  <si>
    <t>683-6325</t>
  </si>
  <si>
    <t>B1500154954</t>
  </si>
  <si>
    <t>683-6365</t>
  </si>
  <si>
    <t>B1500156733</t>
  </si>
  <si>
    <t>683-6404</t>
  </si>
  <si>
    <t>B1500157400</t>
  </si>
  <si>
    <t>683-6428</t>
  </si>
  <si>
    <t>B1500157408</t>
  </si>
  <si>
    <t>683-6378</t>
  </si>
  <si>
    <t>B1500157263</t>
  </si>
  <si>
    <t>1849-9484</t>
  </si>
  <si>
    <t>B1500157300</t>
  </si>
  <si>
    <t>B1500038637</t>
  </si>
  <si>
    <t xml:space="preserve">ALL OFFICE SULUTIONS, S.R.L. </t>
  </si>
  <si>
    <t>Hosp. Reid Cabral
-DAF-CM-2022-00115</t>
  </si>
  <si>
    <t xml:space="preserve">AGRO-GLOBAL </t>
  </si>
  <si>
    <t xml:space="preserve">MERCADO </t>
  </si>
  <si>
    <t>B1500003217</t>
  </si>
  <si>
    <t>ARCHEX GROUP S.R.L.</t>
  </si>
  <si>
    <t xml:space="preserve">MEDICAMENTOS  </t>
  </si>
  <si>
    <t>Hosp. Reid Cabral
-DAF-CM-2022-0005</t>
  </si>
  <si>
    <t>HILO VICRYL-2-2 338-304-570</t>
  </si>
  <si>
    <t>HILO VICRYL-2-2 317-339-316</t>
  </si>
  <si>
    <t>1000056427 REP.</t>
  </si>
  <si>
    <t>B1500000259</t>
  </si>
  <si>
    <t>B1500000260</t>
  </si>
  <si>
    <t>B1500000262</t>
  </si>
  <si>
    <t>B1500000267</t>
  </si>
  <si>
    <t>B1500000265</t>
  </si>
  <si>
    <t>B1500000266</t>
  </si>
  <si>
    <t>B1500000264</t>
  </si>
  <si>
    <t>B1500024131</t>
  </si>
  <si>
    <t>B1500031407</t>
  </si>
  <si>
    <t>B1500031326</t>
  </si>
  <si>
    <t>B1500001731</t>
  </si>
  <si>
    <t>B1500001718</t>
  </si>
  <si>
    <t>B1500001739</t>
  </si>
  <si>
    <t>B1500001371</t>
  </si>
  <si>
    <t>NALBUFINA GRAY 10MG/ML</t>
  </si>
  <si>
    <t>B1500001401</t>
  </si>
  <si>
    <t>OMEPRAZOL 40MG/10ML</t>
  </si>
  <si>
    <t>B1500001421</t>
  </si>
  <si>
    <t xml:space="preserve">CLINDAMICINA 600MG CJX50 VIAL </t>
  </si>
  <si>
    <t>B1500001438</t>
  </si>
  <si>
    <t>GASA 36X100</t>
  </si>
  <si>
    <t>B1500001444</t>
  </si>
  <si>
    <t>MICROGOTEROS PED</t>
  </si>
  <si>
    <t xml:space="preserve">SOL. SALINA </t>
  </si>
  <si>
    <t>B1500001475</t>
  </si>
  <si>
    <t>B1500001506</t>
  </si>
  <si>
    <t>B1500001521</t>
  </si>
  <si>
    <t xml:space="preserve">MICOGOTERO </t>
  </si>
  <si>
    <t>B1500001535</t>
  </si>
  <si>
    <t xml:space="preserve">NALBUFINA HCL 10MG </t>
  </si>
  <si>
    <t>B1500001536</t>
  </si>
  <si>
    <t xml:space="preserve">MIDAZOLAN 15MG </t>
  </si>
  <si>
    <t>B1500001593</t>
  </si>
  <si>
    <t>NALBUFINA 10MG/ML</t>
  </si>
  <si>
    <t>B1500001634</t>
  </si>
  <si>
    <t xml:space="preserve">MADAZOLAN 15MG/3ML </t>
  </si>
  <si>
    <t>LACTEOS</t>
  </si>
  <si>
    <t xml:space="preserve">CASA DOÑA MARCIA, CADOMA </t>
  </si>
  <si>
    <t>Hosp. Reid Cabral-
DAF-CM-2022-0055</t>
  </si>
  <si>
    <t xml:space="preserve">LACTEOS </t>
  </si>
  <si>
    <t>B1500004683</t>
  </si>
  <si>
    <t>KETAMINA 500MG/10ML</t>
  </si>
  <si>
    <t>B1500001304</t>
  </si>
  <si>
    <t>B1500000510</t>
  </si>
  <si>
    <t xml:space="preserve">ELPIROS PHARMACEUTICA SRL </t>
  </si>
  <si>
    <t>B1500001991</t>
  </si>
  <si>
    <t xml:space="preserve">IMPRENTA VALDEZ MARMOLEJOS </t>
  </si>
  <si>
    <t>E450000000945</t>
  </si>
  <si>
    <t>E450000000156</t>
  </si>
  <si>
    <t>Hosp. Reid Cabral
-DAF-CM-2022-0009</t>
  </si>
  <si>
    <t>HOSP.REID CABRAL
-2022-0008</t>
  </si>
  <si>
    <t>HOSP.REID CABRAL
-2022-0006</t>
  </si>
  <si>
    <t>KRONGEL COMERCIAL, SRL</t>
  </si>
  <si>
    <t>2022-0072</t>
  </si>
  <si>
    <t>B1500006369</t>
  </si>
  <si>
    <t>B1500006500</t>
  </si>
  <si>
    <t>B1500006976</t>
  </si>
  <si>
    <t>B1500006962</t>
  </si>
  <si>
    <t>B1500007017</t>
  </si>
  <si>
    <t>B1500006989</t>
  </si>
  <si>
    <t>B1500006994</t>
  </si>
  <si>
    <t>B1500007050</t>
  </si>
  <si>
    <t>S/O</t>
  </si>
  <si>
    <t>B1500007045</t>
  </si>
  <si>
    <t>B1500006998</t>
  </si>
  <si>
    <t>B1500005866</t>
  </si>
  <si>
    <t xml:space="preserve">MA. MED. Q. </t>
  </si>
  <si>
    <t>b1500051965</t>
  </si>
  <si>
    <t>PAN</t>
  </si>
  <si>
    <t>MERCADO</t>
  </si>
  <si>
    <t>B1500000638</t>
  </si>
  <si>
    <t>B1500000718</t>
  </si>
  <si>
    <t>PAPEL ALUMINIO/PITIT POIS</t>
  </si>
  <si>
    <t>B1500000493</t>
  </si>
  <si>
    <t>B1500000864</t>
  </si>
  <si>
    <t>TUBOS ENDOTRAQUEALES 4.0-3.5-5.5-1/2</t>
  </si>
  <si>
    <t>B1500000947</t>
  </si>
  <si>
    <t xml:space="preserve">CIRCUITO DE VENTILADOR NEONATAL CALDINAL </t>
  </si>
  <si>
    <t>B1500000630</t>
  </si>
  <si>
    <t>2023-00014</t>
  </si>
  <si>
    <t>B1500000880</t>
  </si>
  <si>
    <t>SULFATO DE BARIUN FCO</t>
  </si>
  <si>
    <t>SERVICE GROUP SYF</t>
  </si>
  <si>
    <t>2022-00064</t>
  </si>
  <si>
    <t>B1500015981</t>
  </si>
  <si>
    <t>VIDAS HCV-HBS-HBC-HIV</t>
  </si>
  <si>
    <t>B1500012112</t>
  </si>
  <si>
    <t>370.00-147.60</t>
  </si>
  <si>
    <t xml:space="preserve">SERVICIO DE TRANSPORTE </t>
  </si>
  <si>
    <t>B1500002206</t>
  </si>
  <si>
    <t>B1500003593</t>
  </si>
  <si>
    <t xml:space="preserve">ELECTRODOS </t>
  </si>
  <si>
    <t>B1500003315</t>
  </si>
  <si>
    <t>B1500003322</t>
  </si>
  <si>
    <t>ALIMENTO</t>
  </si>
  <si>
    <t>Juan proceso para pagos</t>
  </si>
  <si>
    <t>Yordi</t>
  </si>
  <si>
    <t>B1500001747</t>
  </si>
  <si>
    <t>B1500001765</t>
  </si>
  <si>
    <t>2023-0007</t>
  </si>
  <si>
    <t>B1500001437</t>
  </si>
  <si>
    <t>B1500039284</t>
  </si>
  <si>
    <t>REVIZAR</t>
  </si>
  <si>
    <t>23-175</t>
  </si>
  <si>
    <t>B150000255</t>
  </si>
  <si>
    <t>2022-00120</t>
  </si>
  <si>
    <t>PARA SNS</t>
  </si>
  <si>
    <t>yordi</t>
  </si>
  <si>
    <t>B1500000263</t>
  </si>
  <si>
    <t>B1500010693</t>
  </si>
  <si>
    <t>B1500010694</t>
  </si>
  <si>
    <t>B1500031897</t>
  </si>
  <si>
    <t>B1500032156</t>
  </si>
  <si>
    <t>2022-0019</t>
  </si>
  <si>
    <t>B1500032079</t>
  </si>
  <si>
    <t>B1500032080</t>
  </si>
  <si>
    <t>B1500031903</t>
  </si>
  <si>
    <t>B1500032121</t>
  </si>
  <si>
    <t>B1500032273</t>
  </si>
  <si>
    <t>2023-0009</t>
  </si>
  <si>
    <t>B1500032362</t>
  </si>
  <si>
    <t>B1500001744</t>
  </si>
  <si>
    <t>B1500001750</t>
  </si>
  <si>
    <t>B1500001763</t>
  </si>
  <si>
    <t>2022-0046</t>
  </si>
  <si>
    <t>B1500005466</t>
  </si>
  <si>
    <t xml:space="preserve">CLORO </t>
  </si>
  <si>
    <t>B1500000620</t>
  </si>
  <si>
    <t>B1500000628</t>
  </si>
  <si>
    <t xml:space="preserve">ESCOBA Y SUAPER </t>
  </si>
  <si>
    <t>B1500000629</t>
  </si>
  <si>
    <t>B1500005558</t>
  </si>
  <si>
    <t>2022-0068</t>
  </si>
  <si>
    <t xml:space="preserve">REACTIVOS </t>
  </si>
  <si>
    <t>B1500005549</t>
  </si>
  <si>
    <t>B1500005566</t>
  </si>
  <si>
    <t>B15</t>
  </si>
  <si>
    <t>B1500192863</t>
  </si>
  <si>
    <t>B1500000420</t>
  </si>
  <si>
    <t>B0100013182</t>
  </si>
  <si>
    <t>DINAMED, SR.L.</t>
  </si>
  <si>
    <t>B1500001662</t>
  </si>
  <si>
    <t>B1500001670</t>
  </si>
  <si>
    <t>B1500001660</t>
  </si>
  <si>
    <t>MAT.MED.Q.</t>
  </si>
  <si>
    <t>B1500024367</t>
  </si>
  <si>
    <t>TIKET NEXT</t>
  </si>
  <si>
    <t>B1500024473</t>
  </si>
  <si>
    <t>2022-0015</t>
  </si>
  <si>
    <t>B1500000391</t>
  </si>
  <si>
    <t>B1500000478</t>
  </si>
  <si>
    <t>B1500003273</t>
  </si>
  <si>
    <t>2022-0060</t>
  </si>
  <si>
    <t>B1500003277</t>
  </si>
  <si>
    <t>2022-0007</t>
  </si>
  <si>
    <t>FRADENT, SRL</t>
  </si>
  <si>
    <t>B1500002719</t>
  </si>
  <si>
    <t>COND.3263</t>
  </si>
  <si>
    <t>B1500000529</t>
  </si>
  <si>
    <t>2023-0012</t>
  </si>
  <si>
    <t xml:space="preserve">PIEZAS PARA EQUIPO TOMOGRAFIA </t>
  </si>
  <si>
    <t>B1500000527</t>
  </si>
  <si>
    <t>2022-0069</t>
  </si>
  <si>
    <t xml:space="preserve">DELL OPTIPLEXE3 +LICENSE TRANSFER </t>
  </si>
  <si>
    <t>2022-00066</t>
  </si>
  <si>
    <t>PAPEL TOALLA 6/1</t>
  </si>
  <si>
    <t>B1500000055</t>
  </si>
  <si>
    <t>B1500002022</t>
  </si>
  <si>
    <t>B1500002138</t>
  </si>
  <si>
    <t>B1500002155</t>
  </si>
  <si>
    <t>B1500002166</t>
  </si>
  <si>
    <t>SOLUCION MIXTO 0,33%</t>
  </si>
  <si>
    <t>B1500001590</t>
  </si>
  <si>
    <t>B1500007055</t>
  </si>
  <si>
    <t>B1500007064</t>
  </si>
  <si>
    <t>B1500007078</t>
  </si>
  <si>
    <t>B1500007110</t>
  </si>
  <si>
    <t>B1500007112</t>
  </si>
  <si>
    <t>B1500007116</t>
  </si>
  <si>
    <t>B1500007136</t>
  </si>
  <si>
    <t>B1500007142</t>
  </si>
  <si>
    <t>B1500007177</t>
  </si>
  <si>
    <t>B1500007179</t>
  </si>
  <si>
    <t>B1500007161</t>
  </si>
  <si>
    <t>B1500007166</t>
  </si>
  <si>
    <t>B1500007209</t>
  </si>
  <si>
    <t>B1500007201</t>
  </si>
  <si>
    <t>B1500007240</t>
  </si>
  <si>
    <t xml:space="preserve">OXIGENO LIQUIDO </t>
  </si>
  <si>
    <t>B1500007227</t>
  </si>
  <si>
    <t>B1500007238</t>
  </si>
  <si>
    <t>B1500000604</t>
  </si>
  <si>
    <t>LABORATORIO</t>
  </si>
  <si>
    <t>B1500005904</t>
  </si>
  <si>
    <t xml:space="preserve">PROMEDCA </t>
  </si>
  <si>
    <t>B1500000751</t>
  </si>
  <si>
    <t>PROMEDICA  S.R.L.</t>
  </si>
  <si>
    <t>B1500001364</t>
  </si>
  <si>
    <t>B1500000803</t>
  </si>
  <si>
    <t>B1500000704</t>
  </si>
  <si>
    <t>Hosp. Reid Cabral
-DAF-CM-2022-0010</t>
  </si>
  <si>
    <t>B1500000705</t>
  </si>
  <si>
    <t xml:space="preserve">MATERIAL GASTBALE </t>
  </si>
  <si>
    <t xml:space="preserve">MAT. GASTBALE </t>
  </si>
  <si>
    <t>B1500000865</t>
  </si>
  <si>
    <t>B1500000960</t>
  </si>
  <si>
    <t>2022-0054</t>
  </si>
  <si>
    <t>B1500000442</t>
  </si>
  <si>
    <t>2022-0070</t>
  </si>
  <si>
    <t>B1500000440</t>
  </si>
  <si>
    <t>B1500003415</t>
  </si>
  <si>
    <t>Abono factura 3921</t>
  </si>
  <si>
    <t>2022-0058</t>
  </si>
  <si>
    <t>B1500000600</t>
  </si>
  <si>
    <t>B1500000613</t>
  </si>
  <si>
    <t>B1500000592</t>
  </si>
  <si>
    <t>2022-0052</t>
  </si>
  <si>
    <t>B1500000627</t>
  </si>
  <si>
    <t>B1500016002</t>
  </si>
  <si>
    <t>B1500000424</t>
  </si>
  <si>
    <t>B1500000431</t>
  </si>
  <si>
    <t>B1500004239</t>
  </si>
  <si>
    <t>SOLUCIONES 365 SRL</t>
  </si>
  <si>
    <t>B1500000109</t>
  </si>
  <si>
    <t>2022-00048</t>
  </si>
  <si>
    <t>B1500000308</t>
  </si>
  <si>
    <t>B1500002253</t>
  </si>
  <si>
    <t>B1500002255</t>
  </si>
  <si>
    <t>B1500002257</t>
  </si>
  <si>
    <t>B1500002291</t>
  </si>
  <si>
    <t>B1500003636</t>
  </si>
  <si>
    <t xml:space="preserve">COPA DE ORO PARA EEG </t>
  </si>
  <si>
    <t>B1500003312</t>
  </si>
  <si>
    <t>B1500003313</t>
  </si>
  <si>
    <t>B1500003314</t>
  </si>
  <si>
    <t>B1500003319</t>
  </si>
  <si>
    <t>B1500003324</t>
  </si>
  <si>
    <t xml:space="preserve">GEFON </t>
  </si>
  <si>
    <t>2022-0017</t>
  </si>
  <si>
    <t>COND.9816</t>
  </si>
  <si>
    <t>2023-0011</t>
  </si>
  <si>
    <t>Preparado Por.</t>
  </si>
  <si>
    <t>Revisado por:</t>
  </si>
  <si>
    <t xml:space="preserve">Licda. Eva M. Figueroa </t>
  </si>
  <si>
    <t xml:space="preserve">Licda. Petronila Estevez </t>
  </si>
  <si>
    <t>Departamento de Contabilidad</t>
  </si>
  <si>
    <t xml:space="preserve">Encargada </t>
  </si>
  <si>
    <t>28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</si>
</sst>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52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3" fontId="9" fillId="5" borderId="3" xfId="1" applyFont="1" applyFill="1" applyBorder="1"/>
    <xf numFmtId="16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3" fontId="6" fillId="0" borderId="1" xfId="1" applyFont="1" applyBorder="1"/>
    <xf numFmtId="43" fontId="6" fillId="2" borderId="1" xfId="1" applyFont="1" applyFill="1" applyBorder="1"/>
    <xf numFmtId="43" fontId="10" fillId="0" borderId="1" xfId="1" applyFont="1" applyBorder="1"/>
    <xf numFmtId="43" fontId="0" fillId="0" borderId="1" xfId="1" applyFont="1" applyBorder="1"/>
    <xf numFmtId="0" fontId="11" fillId="0" borderId="0" xfId="0" applyFont="1"/>
    <xf numFmtId="0" fontId="0" fillId="0" borderId="0" xfId="0" applyFont="1"/>
    <xf numFmtId="43" fontId="13" fillId="6" borderId="5" xfId="0" applyNumberFormat="1" applyFont="1" applyFill="1" applyBorder="1"/>
    <xf numFmtId="165" fontId="13" fillId="2" borderId="5" xfId="0" applyNumberFormat="1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left"/>
    </xf>
    <xf numFmtId="43" fontId="13" fillId="2" borderId="5" xfId="0" applyNumberFormat="1" applyFont="1" applyFill="1" applyBorder="1"/>
    <xf numFmtId="43" fontId="12" fillId="2" borderId="7" xfId="0" applyNumberFormat="1" applyFont="1" applyFill="1" applyBorder="1"/>
    <xf numFmtId="0" fontId="13" fillId="2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left"/>
    </xf>
    <xf numFmtId="43" fontId="13" fillId="2" borderId="10" xfId="0" applyNumberFormat="1" applyFont="1" applyFill="1" applyBorder="1"/>
    <xf numFmtId="43" fontId="12" fillId="2" borderId="5" xfId="0" applyNumberFormat="1" applyFont="1" applyFill="1" applyBorder="1"/>
    <xf numFmtId="14" fontId="13" fillId="6" borderId="5" xfId="0" applyNumberFormat="1" applyFont="1" applyFill="1" applyBorder="1" applyAlignment="1"/>
    <xf numFmtId="43" fontId="13" fillId="6" borderId="5" xfId="0" applyNumberFormat="1" applyFont="1" applyFill="1" applyBorder="1" applyAlignment="1"/>
    <xf numFmtId="43" fontId="12" fillId="6" borderId="7" xfId="0" applyNumberFormat="1" applyFont="1" applyFill="1" applyBorder="1"/>
    <xf numFmtId="43" fontId="12" fillId="6" borderId="5" xfId="0" applyNumberFormat="1" applyFont="1" applyFill="1" applyBorder="1" applyAlignment="1"/>
    <xf numFmtId="43" fontId="13" fillId="6" borderId="9" xfId="0" applyNumberFormat="1" applyFont="1" applyFill="1" applyBorder="1" applyAlignment="1"/>
    <xf numFmtId="43" fontId="13" fillId="6" borderId="7" xfId="0" applyNumberFormat="1" applyFont="1" applyFill="1" applyBorder="1"/>
    <xf numFmtId="43" fontId="13" fillId="6" borderId="2" xfId="0" applyNumberFormat="1" applyFont="1" applyFill="1" applyBorder="1"/>
    <xf numFmtId="43" fontId="13" fillId="6" borderId="1" xfId="0" applyNumberFormat="1" applyFont="1" applyFill="1" applyBorder="1"/>
    <xf numFmtId="43" fontId="13" fillId="6" borderId="9" xfId="0" applyNumberFormat="1" applyFont="1" applyFill="1" applyBorder="1"/>
    <xf numFmtId="43" fontId="13" fillId="6" borderId="6" xfId="0" applyNumberFormat="1" applyFont="1" applyFill="1" applyBorder="1"/>
    <xf numFmtId="43" fontId="13" fillId="6" borderId="10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3" fontId="13" fillId="2" borderId="1" xfId="0" applyNumberFormat="1" applyFont="1" applyFill="1" applyBorder="1"/>
    <xf numFmtId="43" fontId="13" fillId="2" borderId="9" xfId="0" applyNumberFormat="1" applyFont="1" applyFill="1" applyBorder="1"/>
    <xf numFmtId="14" fontId="12" fillId="7" borderId="5" xfId="0" applyNumberFormat="1" applyFont="1" applyFill="1" applyBorder="1"/>
    <xf numFmtId="0" fontId="12" fillId="7" borderId="5" xfId="0" applyFont="1" applyFill="1" applyBorder="1"/>
    <xf numFmtId="0" fontId="12" fillId="7" borderId="5" xfId="0" applyFont="1" applyFill="1" applyBorder="1" applyAlignment="1">
      <alignment horizontal="center"/>
    </xf>
    <xf numFmtId="43" fontId="12" fillId="7" borderId="5" xfId="0" applyNumberFormat="1" applyFont="1" applyFill="1" applyBorder="1"/>
    <xf numFmtId="43" fontId="12" fillId="8" borderId="7" xfId="0" applyNumberFormat="1" applyFont="1" applyFill="1" applyBorder="1"/>
    <xf numFmtId="165" fontId="13" fillId="2" borderId="5" xfId="0" applyNumberFormat="1" applyFont="1" applyFill="1" applyBorder="1" applyAlignment="1"/>
    <xf numFmtId="43" fontId="13" fillId="2" borderId="5" xfId="0" applyNumberFormat="1" applyFont="1" applyFill="1" applyBorder="1" applyAlignment="1"/>
    <xf numFmtId="43" fontId="12" fillId="7" borderId="5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43" fontId="13" fillId="2" borderId="6" xfId="0" applyNumberFormat="1" applyFont="1" applyFill="1" applyBorder="1"/>
    <xf numFmtId="0" fontId="12" fillId="7" borderId="7" xfId="0" applyFont="1" applyFill="1" applyBorder="1" applyAlignment="1">
      <alignment horizontal="center"/>
    </xf>
    <xf numFmtId="43" fontId="12" fillId="7" borderId="1" xfId="0" applyNumberFormat="1" applyFont="1" applyFill="1" applyBorder="1"/>
    <xf numFmtId="43" fontId="12" fillId="7" borderId="9" xfId="0" applyNumberFormat="1" applyFont="1" applyFill="1" applyBorder="1"/>
    <xf numFmtId="0" fontId="14" fillId="2" borderId="0" xfId="0" applyFont="1" applyFill="1" applyAlignment="1">
      <alignment horizontal="left"/>
    </xf>
    <xf numFmtId="43" fontId="12" fillId="8" borderId="5" xfId="0" applyNumberFormat="1" applyFont="1" applyFill="1" applyBorder="1"/>
    <xf numFmtId="0" fontId="13" fillId="2" borderId="6" xfId="0" applyFont="1" applyFill="1" applyBorder="1"/>
    <xf numFmtId="165" fontId="13" fillId="2" borderId="7" xfId="0" applyNumberFormat="1" applyFont="1" applyFill="1" applyBorder="1" applyAlignment="1"/>
    <xf numFmtId="0" fontId="13" fillId="2" borderId="1" xfId="0" applyFont="1" applyFill="1" applyBorder="1"/>
    <xf numFmtId="43" fontId="13" fillId="2" borderId="1" xfId="0" applyNumberFormat="1" applyFont="1" applyFill="1" applyBorder="1" applyAlignment="1"/>
    <xf numFmtId="14" fontId="12" fillId="7" borderId="7" xfId="0" applyNumberFormat="1" applyFont="1" applyFill="1" applyBorder="1"/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0" fontId="13" fillId="2" borderId="10" xfId="0" applyFont="1" applyFill="1" applyBorder="1"/>
    <xf numFmtId="0" fontId="13" fillId="2" borderId="5" xfId="0" applyFont="1" applyFill="1" applyBorder="1" applyAlignment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/>
    </xf>
    <xf numFmtId="43" fontId="12" fillId="7" borderId="6" xfId="0" applyNumberFormat="1" applyFont="1" applyFill="1" applyBorder="1"/>
    <xf numFmtId="43" fontId="12" fillId="8" borderId="11" xfId="0" applyNumberFormat="1" applyFont="1" applyFill="1" applyBorder="1"/>
    <xf numFmtId="0" fontId="13" fillId="2" borderId="7" xfId="0" applyFont="1" applyFill="1" applyBorder="1"/>
    <xf numFmtId="43" fontId="13" fillId="2" borderId="2" xfId="0" applyNumberFormat="1" applyFont="1" applyFill="1" applyBorder="1"/>
    <xf numFmtId="43" fontId="12" fillId="2" borderId="2" xfId="0" applyNumberFormat="1" applyFont="1" applyFill="1" applyBorder="1"/>
    <xf numFmtId="0" fontId="13" fillId="2" borderId="1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43" fontId="12" fillId="2" borderId="1" xfId="0" applyNumberFormat="1" applyFont="1" applyFill="1" applyBorder="1"/>
    <xf numFmtId="0" fontId="13" fillId="2" borderId="3" xfId="0" applyFont="1" applyFill="1" applyBorder="1" applyAlignment="1">
      <alignment horizontal="left"/>
    </xf>
    <xf numFmtId="0" fontId="12" fillId="7" borderId="10" xfId="0" applyFont="1" applyFill="1" applyBorder="1"/>
    <xf numFmtId="0" fontId="12" fillId="7" borderId="10" xfId="0" applyFont="1" applyFill="1" applyBorder="1" applyAlignment="1">
      <alignment horizontal="center"/>
    </xf>
    <xf numFmtId="43" fontId="12" fillId="8" borderId="1" xfId="0" applyNumberFormat="1" applyFont="1" applyFill="1" applyBorder="1"/>
    <xf numFmtId="14" fontId="13" fillId="2" borderId="5" xfId="0" applyNumberFormat="1" applyFont="1" applyFill="1" applyBorder="1"/>
    <xf numFmtId="0" fontId="12" fillId="7" borderId="5" xfId="0" applyFont="1" applyFill="1" applyBorder="1" applyAlignment="1">
      <alignment horizontal="left"/>
    </xf>
    <xf numFmtId="165" fontId="15" fillId="2" borderId="5" xfId="0" applyNumberFormat="1" applyFont="1" applyFill="1" applyBorder="1"/>
    <xf numFmtId="0" fontId="15" fillId="2" borderId="5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43" fontId="15" fillId="2" borderId="5" xfId="0" applyNumberFormat="1" applyFont="1" applyFill="1" applyBorder="1"/>
    <xf numFmtId="43" fontId="15" fillId="6" borderId="5" xfId="0" applyNumberFormat="1" applyFont="1" applyFill="1" applyBorder="1"/>
    <xf numFmtId="43" fontId="7" fillId="2" borderId="5" xfId="0" applyNumberFormat="1" applyFont="1" applyFill="1" applyBorder="1"/>
    <xf numFmtId="14" fontId="12" fillId="7" borderId="6" xfId="0" applyNumberFormat="1" applyFont="1" applyFill="1" applyBorder="1"/>
    <xf numFmtId="43" fontId="12" fillId="8" borderId="6" xfId="0" applyNumberFormat="1" applyFont="1" applyFill="1" applyBorder="1"/>
    <xf numFmtId="165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center" wrapText="1"/>
    </xf>
    <xf numFmtId="14" fontId="12" fillId="7" borderId="10" xfId="0" applyNumberFormat="1" applyFont="1" applyFill="1" applyBorder="1"/>
    <xf numFmtId="43" fontId="12" fillId="7" borderId="10" xfId="0" applyNumberFormat="1" applyFont="1" applyFill="1" applyBorder="1"/>
    <xf numFmtId="43" fontId="12" fillId="8" borderId="10" xfId="0" applyNumberFormat="1" applyFont="1" applyFill="1" applyBorder="1"/>
    <xf numFmtId="43" fontId="12" fillId="7" borderId="8" xfId="0" applyNumberFormat="1" applyFont="1" applyFill="1" applyBorder="1"/>
    <xf numFmtId="0" fontId="13" fillId="2" borderId="6" xfId="0" applyFont="1" applyFill="1" applyBorder="1" applyAlignment="1">
      <alignment horizontal="center" wrapText="1"/>
    </xf>
    <xf numFmtId="0" fontId="12" fillId="7" borderId="7" xfId="0" applyFont="1" applyFill="1" applyBorder="1"/>
    <xf numFmtId="43" fontId="12" fillId="2" borderId="11" xfId="0" applyNumberFormat="1" applyFont="1" applyFill="1" applyBorder="1"/>
    <xf numFmtId="165" fontId="13" fillId="2" borderId="7" xfId="0" applyNumberFormat="1" applyFont="1" applyFill="1" applyBorder="1"/>
    <xf numFmtId="43" fontId="12" fillId="2" borderId="10" xfId="0" applyNumberFormat="1" applyFont="1" applyFill="1" applyBorder="1"/>
    <xf numFmtId="43" fontId="12" fillId="2" borderId="8" xfId="0" applyNumberFormat="1" applyFont="1" applyFill="1" applyBorder="1"/>
    <xf numFmtId="43" fontId="12" fillId="8" borderId="8" xfId="0" applyNumberFormat="1" applyFont="1" applyFill="1" applyBorder="1"/>
    <xf numFmtId="165" fontId="13" fillId="2" borderId="9" xfId="0" applyNumberFormat="1" applyFont="1" applyFill="1" applyBorder="1" applyAlignment="1">
      <alignment horizontal="right"/>
    </xf>
    <xf numFmtId="0" fontId="13" fillId="2" borderId="9" xfId="0" applyFont="1" applyFill="1" applyBorder="1" applyAlignment="1"/>
    <xf numFmtId="0" fontId="13" fillId="2" borderId="9" xfId="0" applyFont="1" applyFill="1" applyBorder="1" applyAlignment="1">
      <alignment horizontal="center"/>
    </xf>
    <xf numFmtId="43" fontId="13" fillId="2" borderId="9" xfId="0" applyNumberFormat="1" applyFont="1" applyFill="1" applyBorder="1" applyAlignment="1">
      <alignment horizontal="right"/>
    </xf>
    <xf numFmtId="43" fontId="13" fillId="9" borderId="9" xfId="0" applyNumberFormat="1" applyFont="1" applyFill="1" applyBorder="1" applyAlignment="1"/>
    <xf numFmtId="43" fontId="13" fillId="2" borderId="9" xfId="0" applyNumberFormat="1" applyFont="1" applyFill="1" applyBorder="1" applyAlignment="1"/>
    <xf numFmtId="0" fontId="13" fillId="2" borderId="7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43" fontId="12" fillId="2" borderId="9" xfId="0" applyNumberFormat="1" applyFont="1" applyFill="1" applyBorder="1"/>
    <xf numFmtId="43" fontId="12" fillId="2" borderId="16" xfId="0" applyNumberFormat="1" applyFont="1" applyFill="1" applyBorder="1"/>
    <xf numFmtId="43" fontId="12" fillId="2" borderId="4" xfId="0" applyNumberFormat="1" applyFont="1" applyFill="1" applyBorder="1"/>
    <xf numFmtId="43" fontId="12" fillId="2" borderId="6" xfId="0" applyNumberFormat="1" applyFont="1" applyFill="1" applyBorder="1"/>
    <xf numFmtId="0" fontId="13" fillId="2" borderId="9" xfId="0" applyFont="1" applyFill="1" applyBorder="1" applyAlignment="1">
      <alignment horizontal="left"/>
    </xf>
    <xf numFmtId="165" fontId="13" fillId="2" borderId="6" xfId="0" applyNumberFormat="1" applyFont="1" applyFill="1" applyBorder="1"/>
    <xf numFmtId="165" fontId="13" fillId="2" borderId="1" xfId="0" applyNumberFormat="1" applyFont="1" applyFill="1" applyBorder="1"/>
    <xf numFmtId="0" fontId="0" fillId="0" borderId="1" xfId="0" applyBorder="1"/>
    <xf numFmtId="43" fontId="0" fillId="0" borderId="0" xfId="1" applyFont="1"/>
    <xf numFmtId="0" fontId="0" fillId="0" borderId="18" xfId="0" applyBorder="1"/>
    <xf numFmtId="43" fontId="0" fillId="0" borderId="18" xfId="1" applyFont="1" applyBorder="1"/>
    <xf numFmtId="0" fontId="17" fillId="0" borderId="0" xfId="0" applyFont="1" applyAlignment="1">
      <alignment horizontal="center"/>
    </xf>
    <xf numFmtId="4" fontId="12" fillId="7" borderId="7" xfId="0" applyNumberFormat="1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9" xfId="0" applyFont="1" applyFill="1" applyBorder="1"/>
    <xf numFmtId="4" fontId="12" fillId="7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7" borderId="11" xfId="0" applyNumberFormat="1" applyFont="1" applyFill="1" applyBorder="1" applyAlignment="1">
      <alignment horizontal="center"/>
    </xf>
    <xf numFmtId="0" fontId="13" fillId="2" borderId="12" xfId="0" applyFont="1" applyFill="1" applyBorder="1"/>
    <xf numFmtId="4" fontId="12" fillId="7" borderId="14" xfId="0" applyNumberFormat="1" applyFont="1" applyFill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0" fontId="13" fillId="2" borderId="17" xfId="0" applyFont="1" applyFill="1" applyBorder="1"/>
  </cellXfs>
  <cellStyles count="3">
    <cellStyle name="Millares" xfId="1" builtinId="3"/>
    <cellStyle name="Normal" xfId="0" builtinId="0"/>
    <cellStyle name="Normal 2" xfId="2"/>
  </cellStyles>
  <dxfs count="1207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69405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123825</xdr:rowOff>
    </xdr:from>
    <xdr:to>
      <xdr:col>1</xdr:col>
      <xdr:colOff>2581275</xdr:colOff>
      <xdr:row>12</xdr:row>
      <xdr:rowOff>44795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1162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8</xdr:row>
      <xdr:rowOff>146766</xdr:rowOff>
    </xdr:from>
    <xdr:to>
      <xdr:col>10</xdr:col>
      <xdr:colOff>1409700</xdr:colOff>
      <xdr:row>13</xdr:row>
      <xdr:rowOff>1657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328" t="30869" r="30460" b="43974"/>
        <a:stretch/>
      </xdr:blipFill>
      <xdr:spPr>
        <a:xfrm>
          <a:off x="15459075" y="1785066"/>
          <a:ext cx="2886075" cy="835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XP/2023/CXP%20NUEVO%20FORMATO%20FEBRERO%202023-28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suplidores"/>
      <sheetName val="DETALLE DE CXP (2)"/>
      <sheetName val="Dashboard"/>
      <sheetName val="RESUMEN POR AÑO"/>
      <sheetName val="PAGOS"/>
    </sheetNames>
    <sheetDataSet>
      <sheetData sheetId="0"/>
      <sheetData sheetId="1"/>
      <sheetData sheetId="2"/>
      <sheetData sheetId="3"/>
      <sheetData sheetId="4">
        <row r="16">
          <cell r="B16">
            <v>2022</v>
          </cell>
          <cell r="C16">
            <v>44727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7"/>
  <sheetViews>
    <sheetView tabSelected="1" topLeftCell="C1" zoomScaleNormal="100" zoomScaleSheetLayoutView="100" workbookViewId="0">
      <selection activeCell="A8" sqref="A8:M8"/>
    </sheetView>
  </sheetViews>
  <sheetFormatPr baseColWidth="10" defaultRowHeight="15" x14ac:dyDescent="0.25"/>
  <cols>
    <col min="1" max="1" width="11.28515625" bestFit="1" customWidth="1"/>
    <col min="2" max="2" width="63.5703125" bestFit="1" customWidth="1"/>
    <col min="3" max="3" width="24.85546875" bestFit="1" customWidth="1"/>
    <col min="4" max="4" width="13.85546875" bestFit="1" customWidth="1"/>
    <col min="5" max="5" width="15" bestFit="1" customWidth="1"/>
    <col min="6" max="6" width="16.28515625" bestFit="1" customWidth="1"/>
    <col min="7" max="7" width="50.7109375" bestFit="1" customWidth="1"/>
    <col min="8" max="8" width="55.85546875" style="22" bestFit="1" customWidth="1"/>
    <col min="9" max="9" width="15.5703125" bestFit="1" customWidth="1"/>
    <col min="10" max="10" width="15.85546875" bestFit="1" customWidth="1"/>
    <col min="11" max="11" width="22.7109375" bestFit="1" customWidth="1"/>
    <col min="12" max="12" width="14.42578125" bestFit="1" customWidth="1"/>
    <col min="13" max="13" width="27.140625" bestFit="1" customWidth="1"/>
  </cols>
  <sheetData>
    <row r="1" spans="1:13" s="5" customFormat="1" ht="18.75" x14ac:dyDescent="0.3">
      <c r="A1" s="1"/>
      <c r="B1" s="3"/>
      <c r="C1" s="2"/>
      <c r="D1" s="4"/>
      <c r="E1" s="1"/>
    </row>
    <row r="2" spans="1:13" s="6" customFormat="1" ht="15.75" x14ac:dyDescent="0.25">
      <c r="D2" s="7"/>
      <c r="E2" s="8"/>
    </row>
    <row r="3" spans="1:13" s="6" customFormat="1" ht="15.75" x14ac:dyDescent="0.25">
      <c r="D3" s="7"/>
      <c r="E3" s="8"/>
    </row>
    <row r="4" spans="1:13" s="6" customFormat="1" ht="15.75" x14ac:dyDescent="0.25">
      <c r="D4" s="7"/>
      <c r="E4" s="8"/>
    </row>
    <row r="5" spans="1:13" s="6" customFormat="1" ht="15.75" x14ac:dyDescent="0.25">
      <c r="D5" s="7"/>
      <c r="E5" s="8"/>
    </row>
    <row r="6" spans="1:13" s="6" customFormat="1" ht="15.75" x14ac:dyDescent="0.25">
      <c r="A6" s="144" t="s">
        <v>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s="6" customFormat="1" ht="15.75" x14ac:dyDescent="0.2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s="6" customFormat="1" ht="15.75" x14ac:dyDescent="0.25">
      <c r="A8" s="145" t="s">
        <v>11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6" customFormat="1" ht="15.75" x14ac:dyDescent="0.25">
      <c r="A9" s="145" t="s">
        <v>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s="6" customFormat="1" ht="15.75" x14ac:dyDescent="0.25">
      <c r="A10" s="145" t="s">
        <v>60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s="6" customFormat="1" ht="15.75" x14ac:dyDescent="0.25">
      <c r="G11" s="138" t="s">
        <v>1627</v>
      </c>
    </row>
    <row r="12" spans="1:13" ht="15" customHeight="1" x14ac:dyDescent="0.25">
      <c r="H12"/>
    </row>
    <row r="14" spans="1:13" ht="18" x14ac:dyDescent="0.25">
      <c r="K14" s="12">
        <f>SUM(K16:K1452)</f>
        <v>223159857.01999998</v>
      </c>
    </row>
    <row r="15" spans="1:13" ht="31.5" x14ac:dyDescent="0.25">
      <c r="A15" s="9" t="s">
        <v>141</v>
      </c>
      <c r="B15" s="9" t="s">
        <v>142</v>
      </c>
      <c r="C15" s="9" t="s">
        <v>143</v>
      </c>
      <c r="D15" s="9" t="s">
        <v>144</v>
      </c>
      <c r="E15" s="9" t="s">
        <v>145</v>
      </c>
      <c r="F15" s="9" t="s">
        <v>146</v>
      </c>
      <c r="G15" s="9" t="s">
        <v>147</v>
      </c>
      <c r="H15" s="9" t="s">
        <v>148</v>
      </c>
      <c r="I15" s="9" t="s">
        <v>149</v>
      </c>
      <c r="J15" s="10" t="s">
        <v>150</v>
      </c>
      <c r="K15" s="11" t="s">
        <v>151</v>
      </c>
    </row>
    <row r="16" spans="1:13" x14ac:dyDescent="0.25">
      <c r="A16" s="51"/>
      <c r="B16" s="52" t="s">
        <v>19</v>
      </c>
      <c r="C16" s="52"/>
      <c r="D16" s="53" t="s">
        <v>61</v>
      </c>
      <c r="E16" s="139" t="s">
        <v>37</v>
      </c>
      <c r="F16" s="140"/>
      <c r="G16" s="140"/>
      <c r="H16" s="141"/>
      <c r="I16" s="54"/>
      <c r="J16" s="54"/>
      <c r="K16" s="54"/>
      <c r="L16" s="55">
        <f>SUM(K17:K37)</f>
        <v>1034110.5</v>
      </c>
    </row>
    <row r="17" spans="1:12" x14ac:dyDescent="0.25">
      <c r="A17" s="24">
        <v>44708</v>
      </c>
      <c r="B17" s="25" t="s">
        <v>19</v>
      </c>
      <c r="C17" s="25"/>
      <c r="D17" s="26" t="s">
        <v>61</v>
      </c>
      <c r="E17" s="26">
        <v>658</v>
      </c>
      <c r="F17" s="26" t="s">
        <v>152</v>
      </c>
      <c r="G17" s="26">
        <v>1000056756</v>
      </c>
      <c r="H17" s="28" t="s">
        <v>8</v>
      </c>
      <c r="I17" s="29">
        <v>97000</v>
      </c>
      <c r="J17" s="29">
        <v>17460</v>
      </c>
      <c r="K17" s="23">
        <f t="shared" ref="K17:K36" si="0">I17+J17-L17</f>
        <v>114460</v>
      </c>
      <c r="L17" s="35"/>
    </row>
    <row r="18" spans="1:12" x14ac:dyDescent="0.25">
      <c r="A18" s="24">
        <v>44740</v>
      </c>
      <c r="B18" s="25" t="s">
        <v>19</v>
      </c>
      <c r="C18" s="25"/>
      <c r="D18" s="26" t="s">
        <v>61</v>
      </c>
      <c r="E18" s="26">
        <v>698</v>
      </c>
      <c r="F18" s="26" t="s">
        <v>153</v>
      </c>
      <c r="G18" s="26">
        <v>1000056965</v>
      </c>
      <c r="H18" s="28" t="s">
        <v>18</v>
      </c>
      <c r="I18" s="29">
        <v>57000</v>
      </c>
      <c r="J18" s="29">
        <v>10260</v>
      </c>
      <c r="K18" s="23">
        <f t="shared" si="0"/>
        <v>67260</v>
      </c>
      <c r="L18" s="35"/>
    </row>
    <row r="19" spans="1:12" x14ac:dyDescent="0.25">
      <c r="A19" s="24">
        <v>44768</v>
      </c>
      <c r="B19" s="25" t="s">
        <v>19</v>
      </c>
      <c r="C19" s="25"/>
      <c r="D19" s="26" t="s">
        <v>61</v>
      </c>
      <c r="E19" s="26">
        <v>659</v>
      </c>
      <c r="F19" s="26" t="s">
        <v>154</v>
      </c>
      <c r="G19" s="26">
        <v>1000056745</v>
      </c>
      <c r="H19" s="28" t="s">
        <v>18</v>
      </c>
      <c r="I19" s="29">
        <v>22500</v>
      </c>
      <c r="J19" s="29">
        <v>0</v>
      </c>
      <c r="K19" s="23">
        <f t="shared" si="0"/>
        <v>22500</v>
      </c>
      <c r="L19" s="35"/>
    </row>
    <row r="20" spans="1:12" x14ac:dyDescent="0.25">
      <c r="A20" s="24">
        <v>44757</v>
      </c>
      <c r="B20" s="25" t="s">
        <v>19</v>
      </c>
      <c r="C20" s="25"/>
      <c r="D20" s="26" t="s">
        <v>61</v>
      </c>
      <c r="E20" s="26">
        <v>770</v>
      </c>
      <c r="F20" s="26" t="s">
        <v>155</v>
      </c>
      <c r="G20" s="26">
        <v>1000057116</v>
      </c>
      <c r="H20" s="28" t="s">
        <v>18</v>
      </c>
      <c r="I20" s="29">
        <v>69000</v>
      </c>
      <c r="J20" s="29">
        <v>12420</v>
      </c>
      <c r="K20" s="23">
        <f t="shared" si="0"/>
        <v>81420</v>
      </c>
      <c r="L20" s="35"/>
    </row>
    <row r="21" spans="1:12" x14ac:dyDescent="0.25">
      <c r="A21" s="24">
        <v>44757</v>
      </c>
      <c r="B21" s="25" t="s">
        <v>19</v>
      </c>
      <c r="C21" s="25"/>
      <c r="D21" s="26" t="s">
        <v>61</v>
      </c>
      <c r="E21" s="26">
        <v>771</v>
      </c>
      <c r="F21" s="26" t="s">
        <v>156</v>
      </c>
      <c r="G21" s="26">
        <v>1000057120</v>
      </c>
      <c r="H21" s="28" t="s">
        <v>18</v>
      </c>
      <c r="I21" s="29">
        <v>126720</v>
      </c>
      <c r="J21" s="29">
        <v>0</v>
      </c>
      <c r="K21" s="23">
        <f t="shared" si="0"/>
        <v>126720</v>
      </c>
      <c r="L21" s="35"/>
    </row>
    <row r="22" spans="1:12" x14ac:dyDescent="0.25">
      <c r="A22" s="24">
        <v>44764</v>
      </c>
      <c r="B22" s="25" t="s">
        <v>19</v>
      </c>
      <c r="C22" s="25"/>
      <c r="D22" s="26" t="s">
        <v>61</v>
      </c>
      <c r="E22" s="26">
        <v>748</v>
      </c>
      <c r="F22" s="26" t="s">
        <v>157</v>
      </c>
      <c r="G22" s="26">
        <v>1000057147</v>
      </c>
      <c r="H22" s="28" t="s">
        <v>18</v>
      </c>
      <c r="I22" s="29">
        <v>36000</v>
      </c>
      <c r="J22" s="29">
        <v>0</v>
      </c>
      <c r="K22" s="23">
        <f t="shared" si="0"/>
        <v>36000</v>
      </c>
      <c r="L22" s="35"/>
    </row>
    <row r="23" spans="1:12" x14ac:dyDescent="0.25">
      <c r="A23" s="24">
        <v>44778</v>
      </c>
      <c r="B23" s="25" t="s">
        <v>19</v>
      </c>
      <c r="C23" s="25"/>
      <c r="D23" s="26" t="s">
        <v>61</v>
      </c>
      <c r="E23" s="26">
        <v>775</v>
      </c>
      <c r="F23" s="26" t="s">
        <v>158</v>
      </c>
      <c r="G23" s="26">
        <v>1000057251</v>
      </c>
      <c r="H23" s="28" t="s">
        <v>18</v>
      </c>
      <c r="I23" s="29">
        <v>8100</v>
      </c>
      <c r="J23" s="29">
        <v>0</v>
      </c>
      <c r="K23" s="23">
        <f t="shared" si="0"/>
        <v>8100</v>
      </c>
      <c r="L23" s="35"/>
    </row>
    <row r="24" spans="1:12" x14ac:dyDescent="0.25">
      <c r="A24" s="24">
        <v>44784</v>
      </c>
      <c r="B24" s="25" t="s">
        <v>19</v>
      </c>
      <c r="C24" s="25"/>
      <c r="D24" s="26" t="s">
        <v>61</v>
      </c>
      <c r="E24" s="26">
        <v>796</v>
      </c>
      <c r="F24" s="26" t="s">
        <v>159</v>
      </c>
      <c r="G24" s="26">
        <v>1000057277</v>
      </c>
      <c r="H24" s="28" t="s">
        <v>18</v>
      </c>
      <c r="I24" s="29">
        <v>45000</v>
      </c>
      <c r="J24" s="29">
        <v>8100</v>
      </c>
      <c r="K24" s="23">
        <f t="shared" si="0"/>
        <v>53100</v>
      </c>
      <c r="L24" s="35"/>
    </row>
    <row r="25" spans="1:12" x14ac:dyDescent="0.25">
      <c r="A25" s="24">
        <v>44790</v>
      </c>
      <c r="B25" s="25" t="s">
        <v>19</v>
      </c>
      <c r="C25" s="25"/>
      <c r="D25" s="26" t="s">
        <v>61</v>
      </c>
      <c r="E25" s="26">
        <v>749</v>
      </c>
      <c r="F25" s="26" t="s">
        <v>160</v>
      </c>
      <c r="G25" s="26">
        <v>1000057309</v>
      </c>
      <c r="H25" s="28" t="s">
        <v>18</v>
      </c>
      <c r="I25" s="29">
        <v>16600</v>
      </c>
      <c r="J25" s="29">
        <v>0</v>
      </c>
      <c r="K25" s="23">
        <f t="shared" si="0"/>
        <v>16600</v>
      </c>
      <c r="L25" s="35"/>
    </row>
    <row r="26" spans="1:12" x14ac:dyDescent="0.25">
      <c r="A26" s="24">
        <v>44799</v>
      </c>
      <c r="B26" s="25" t="s">
        <v>19</v>
      </c>
      <c r="C26" s="25"/>
      <c r="D26" s="26" t="s">
        <v>61</v>
      </c>
      <c r="E26" s="26">
        <v>815</v>
      </c>
      <c r="F26" s="26" t="s">
        <v>161</v>
      </c>
      <c r="G26" s="26">
        <v>1000057367</v>
      </c>
      <c r="H26" s="28" t="s">
        <v>18</v>
      </c>
      <c r="I26" s="29">
        <v>101900</v>
      </c>
      <c r="J26" s="29">
        <v>0</v>
      </c>
      <c r="K26" s="23">
        <f t="shared" si="0"/>
        <v>101900</v>
      </c>
      <c r="L26" s="35"/>
    </row>
    <row r="27" spans="1:12" x14ac:dyDescent="0.25">
      <c r="A27" s="24">
        <v>44805</v>
      </c>
      <c r="B27" s="25" t="s">
        <v>19</v>
      </c>
      <c r="C27" s="25"/>
      <c r="D27" s="26" t="s">
        <v>61</v>
      </c>
      <c r="E27" s="26">
        <v>821</v>
      </c>
      <c r="F27" s="26" t="s">
        <v>162</v>
      </c>
      <c r="G27" s="26">
        <v>1000057402</v>
      </c>
      <c r="H27" s="28" t="s">
        <v>18</v>
      </c>
      <c r="I27" s="29">
        <v>9620</v>
      </c>
      <c r="J27" s="29">
        <v>0</v>
      </c>
      <c r="K27" s="23">
        <f t="shared" si="0"/>
        <v>9620</v>
      </c>
      <c r="L27" s="35"/>
    </row>
    <row r="28" spans="1:12" x14ac:dyDescent="0.25">
      <c r="A28" s="24">
        <v>44816</v>
      </c>
      <c r="B28" s="25" t="s">
        <v>19</v>
      </c>
      <c r="C28" s="25"/>
      <c r="D28" s="26" t="s">
        <v>61</v>
      </c>
      <c r="E28" s="26">
        <v>835</v>
      </c>
      <c r="F28" s="26" t="s">
        <v>163</v>
      </c>
      <c r="G28" s="26">
        <v>1000057469</v>
      </c>
      <c r="H28" s="28" t="s">
        <v>18</v>
      </c>
      <c r="I28" s="29">
        <v>76300</v>
      </c>
      <c r="J28" s="29">
        <v>13734</v>
      </c>
      <c r="K28" s="23">
        <f t="shared" si="0"/>
        <v>90034</v>
      </c>
      <c r="L28" s="35"/>
    </row>
    <row r="29" spans="1:12" x14ac:dyDescent="0.25">
      <c r="A29" s="24">
        <v>44820</v>
      </c>
      <c r="B29" s="25" t="s">
        <v>19</v>
      </c>
      <c r="C29" s="25"/>
      <c r="D29" s="26" t="s">
        <v>61</v>
      </c>
      <c r="E29" s="26">
        <v>836</v>
      </c>
      <c r="F29" s="26" t="s">
        <v>164</v>
      </c>
      <c r="G29" s="26">
        <v>1000057472</v>
      </c>
      <c r="H29" s="28" t="s">
        <v>18</v>
      </c>
      <c r="I29" s="29">
        <v>15000</v>
      </c>
      <c r="J29" s="29">
        <v>2700</v>
      </c>
      <c r="K29" s="23">
        <f t="shared" si="0"/>
        <v>17700</v>
      </c>
      <c r="L29" s="35"/>
    </row>
    <row r="30" spans="1:12" x14ac:dyDescent="0.25">
      <c r="A30" s="24">
        <v>44820</v>
      </c>
      <c r="B30" s="25" t="s">
        <v>19</v>
      </c>
      <c r="C30" s="25"/>
      <c r="D30" s="26" t="s">
        <v>61</v>
      </c>
      <c r="E30" s="26">
        <v>847</v>
      </c>
      <c r="F30" s="26" t="s">
        <v>165</v>
      </c>
      <c r="G30" s="26">
        <v>1000057524</v>
      </c>
      <c r="H30" s="28" t="s">
        <v>18</v>
      </c>
      <c r="I30" s="29">
        <v>95000</v>
      </c>
      <c r="J30" s="29">
        <v>17100</v>
      </c>
      <c r="K30" s="23">
        <f t="shared" si="0"/>
        <v>112100</v>
      </c>
      <c r="L30" s="35"/>
    </row>
    <row r="31" spans="1:12" ht="29.25" x14ac:dyDescent="0.25">
      <c r="A31" s="24">
        <v>44882</v>
      </c>
      <c r="B31" s="25" t="s">
        <v>19</v>
      </c>
      <c r="C31" s="25" t="s">
        <v>1475</v>
      </c>
      <c r="D31" s="26" t="s">
        <v>61</v>
      </c>
      <c r="E31" s="26">
        <v>974</v>
      </c>
      <c r="F31" s="26" t="s">
        <v>1099</v>
      </c>
      <c r="G31" s="27" t="s">
        <v>1064</v>
      </c>
      <c r="H31" s="28" t="s">
        <v>18</v>
      </c>
      <c r="I31" s="29">
        <v>63000</v>
      </c>
      <c r="J31" s="29">
        <v>0</v>
      </c>
      <c r="K31" s="23">
        <f t="shared" si="0"/>
        <v>63000</v>
      </c>
      <c r="L31" s="30"/>
    </row>
    <row r="32" spans="1:12" ht="29.25" x14ac:dyDescent="0.25">
      <c r="A32" s="24">
        <v>44908</v>
      </c>
      <c r="B32" s="25" t="s">
        <v>19</v>
      </c>
      <c r="C32" s="25" t="s">
        <v>1475</v>
      </c>
      <c r="D32" s="26">
        <v>130505667</v>
      </c>
      <c r="E32" s="26">
        <v>1026</v>
      </c>
      <c r="F32" s="26" t="s">
        <v>1100</v>
      </c>
      <c r="G32" s="27" t="s">
        <v>1101</v>
      </c>
      <c r="H32" s="28" t="s">
        <v>18</v>
      </c>
      <c r="I32" s="29">
        <v>35000</v>
      </c>
      <c r="J32" s="29">
        <v>0</v>
      </c>
      <c r="K32" s="23">
        <f t="shared" si="0"/>
        <v>35000</v>
      </c>
      <c r="L32" s="30"/>
    </row>
    <row r="33" spans="1:12" x14ac:dyDescent="0.25">
      <c r="A33" s="24">
        <v>44805</v>
      </c>
      <c r="B33" s="25" t="s">
        <v>19</v>
      </c>
      <c r="C33" s="25" t="s">
        <v>1476</v>
      </c>
      <c r="D33" s="26">
        <v>130505667</v>
      </c>
      <c r="E33" s="26">
        <v>821</v>
      </c>
      <c r="F33" s="26" t="s">
        <v>162</v>
      </c>
      <c r="G33" s="27">
        <v>1000057402</v>
      </c>
      <c r="H33" s="28" t="s">
        <v>37</v>
      </c>
      <c r="I33" s="29">
        <v>9620</v>
      </c>
      <c r="J33" s="29">
        <v>0</v>
      </c>
      <c r="K33" s="23">
        <f t="shared" si="0"/>
        <v>9620</v>
      </c>
      <c r="L33" s="30"/>
    </row>
    <row r="34" spans="1:12" x14ac:dyDescent="0.25">
      <c r="A34" s="24">
        <v>44950</v>
      </c>
      <c r="B34" s="25" t="s">
        <v>19</v>
      </c>
      <c r="C34" s="25" t="s">
        <v>1476</v>
      </c>
      <c r="D34" s="26">
        <v>130505667</v>
      </c>
      <c r="E34" s="26">
        <v>1103</v>
      </c>
      <c r="F34" s="26" t="s">
        <v>1352</v>
      </c>
      <c r="G34" s="27">
        <v>1000058196</v>
      </c>
      <c r="H34" s="28" t="s">
        <v>37</v>
      </c>
      <c r="I34" s="29">
        <v>41800</v>
      </c>
      <c r="J34" s="29">
        <v>0</v>
      </c>
      <c r="K34" s="23">
        <f t="shared" si="0"/>
        <v>41800</v>
      </c>
      <c r="L34" s="30"/>
    </row>
    <row r="35" spans="1:12" x14ac:dyDescent="0.25">
      <c r="A35" s="56">
        <v>44960</v>
      </c>
      <c r="B35" s="25" t="s">
        <v>19</v>
      </c>
      <c r="C35" s="25" t="s">
        <v>1476</v>
      </c>
      <c r="D35" s="26">
        <v>130505667</v>
      </c>
      <c r="E35" s="26">
        <v>1128</v>
      </c>
      <c r="F35" s="26" t="s">
        <v>1477</v>
      </c>
      <c r="G35" s="27">
        <v>1000058223</v>
      </c>
      <c r="H35" s="28" t="s">
        <v>37</v>
      </c>
      <c r="I35" s="57">
        <v>4845</v>
      </c>
      <c r="J35" s="29">
        <v>0</v>
      </c>
      <c r="K35" s="23">
        <f t="shared" si="0"/>
        <v>4845</v>
      </c>
      <c r="L35" s="30"/>
    </row>
    <row r="36" spans="1:12" x14ac:dyDescent="0.25">
      <c r="A36" s="56">
        <v>44965</v>
      </c>
      <c r="B36" s="25" t="s">
        <v>19</v>
      </c>
      <c r="C36" s="25" t="s">
        <v>1476</v>
      </c>
      <c r="D36" s="26">
        <v>130505667</v>
      </c>
      <c r="E36" s="26">
        <v>1149</v>
      </c>
      <c r="F36" s="26" t="s">
        <v>1478</v>
      </c>
      <c r="G36" s="27" t="s">
        <v>1479</v>
      </c>
      <c r="H36" s="28" t="s">
        <v>8</v>
      </c>
      <c r="I36" s="57">
        <v>18925</v>
      </c>
      <c r="J36" s="57">
        <v>3406.5</v>
      </c>
      <c r="K36" s="23">
        <f t="shared" si="0"/>
        <v>22331.5</v>
      </c>
      <c r="L36" s="30"/>
    </row>
    <row r="37" spans="1:12" x14ac:dyDescent="0.25">
      <c r="A37" s="51"/>
      <c r="B37" s="52" t="s">
        <v>32</v>
      </c>
      <c r="C37" s="52"/>
      <c r="D37" s="52" t="s">
        <v>62</v>
      </c>
      <c r="E37" s="139" t="s">
        <v>40</v>
      </c>
      <c r="F37" s="140"/>
      <c r="G37" s="140"/>
      <c r="H37" s="141"/>
      <c r="I37" s="54"/>
      <c r="J37" s="54"/>
      <c r="K37" s="54"/>
      <c r="L37" s="55">
        <f>+SUM(K38:K53)</f>
        <v>91232</v>
      </c>
    </row>
    <row r="38" spans="1:12" ht="29.25" x14ac:dyDescent="0.25">
      <c r="A38" s="24">
        <v>44858</v>
      </c>
      <c r="B38" s="25" t="s">
        <v>32</v>
      </c>
      <c r="C38" s="25"/>
      <c r="D38" s="26" t="s">
        <v>62</v>
      </c>
      <c r="E38" s="26" t="s">
        <v>167</v>
      </c>
      <c r="F38" s="26" t="s">
        <v>168</v>
      </c>
      <c r="G38" s="27" t="s">
        <v>1102</v>
      </c>
      <c r="H38" s="28" t="s">
        <v>166</v>
      </c>
      <c r="I38" s="29">
        <v>15001</v>
      </c>
      <c r="J38" s="29">
        <v>0</v>
      </c>
      <c r="K38" s="23">
        <f t="shared" ref="K38:K52" si="1">I38+J38-L38</f>
        <v>15001</v>
      </c>
      <c r="L38" s="35"/>
    </row>
    <row r="39" spans="1:12" ht="29.25" x14ac:dyDescent="0.25">
      <c r="A39" s="24">
        <v>44894</v>
      </c>
      <c r="B39" s="25" t="s">
        <v>32</v>
      </c>
      <c r="C39" s="25"/>
      <c r="D39" s="26" t="s">
        <v>62</v>
      </c>
      <c r="E39" s="26" t="s">
        <v>1103</v>
      </c>
      <c r="F39" s="26" t="s">
        <v>1104</v>
      </c>
      <c r="G39" s="27" t="s">
        <v>1102</v>
      </c>
      <c r="H39" s="28" t="s">
        <v>166</v>
      </c>
      <c r="I39" s="29">
        <v>15001</v>
      </c>
      <c r="J39" s="29">
        <v>0</v>
      </c>
      <c r="K39" s="23">
        <f t="shared" si="1"/>
        <v>15001</v>
      </c>
      <c r="L39" s="30"/>
    </row>
    <row r="40" spans="1:12" ht="29.25" x14ac:dyDescent="0.25">
      <c r="A40" s="24">
        <v>44876</v>
      </c>
      <c r="B40" s="25" t="s">
        <v>32</v>
      </c>
      <c r="C40" s="25"/>
      <c r="D40" s="26" t="s">
        <v>62</v>
      </c>
      <c r="E40" s="26" t="s">
        <v>1105</v>
      </c>
      <c r="F40" s="26" t="s">
        <v>1106</v>
      </c>
      <c r="G40" s="27" t="s">
        <v>1102</v>
      </c>
      <c r="H40" s="28" t="s">
        <v>166</v>
      </c>
      <c r="I40" s="29">
        <v>2145</v>
      </c>
      <c r="J40" s="29">
        <v>0</v>
      </c>
      <c r="K40" s="23">
        <f t="shared" si="1"/>
        <v>2145</v>
      </c>
      <c r="L40" s="30"/>
    </row>
    <row r="41" spans="1:12" ht="29.25" x14ac:dyDescent="0.25">
      <c r="A41" s="24">
        <v>44873</v>
      </c>
      <c r="B41" s="25" t="s">
        <v>32</v>
      </c>
      <c r="C41" s="25"/>
      <c r="D41" s="26" t="s">
        <v>62</v>
      </c>
      <c r="E41" s="26" t="s">
        <v>1107</v>
      </c>
      <c r="F41" s="26" t="s">
        <v>1108</v>
      </c>
      <c r="G41" s="27" t="s">
        <v>1102</v>
      </c>
      <c r="H41" s="28" t="s">
        <v>166</v>
      </c>
      <c r="I41" s="29">
        <v>3000</v>
      </c>
      <c r="J41" s="29">
        <v>0</v>
      </c>
      <c r="K41" s="23">
        <f t="shared" si="1"/>
        <v>3000</v>
      </c>
      <c r="L41" s="30"/>
    </row>
    <row r="42" spans="1:12" ht="29.25" x14ac:dyDescent="0.25">
      <c r="A42" s="24">
        <v>44897</v>
      </c>
      <c r="B42" s="25" t="s">
        <v>32</v>
      </c>
      <c r="C42" s="25"/>
      <c r="D42" s="26" t="s">
        <v>62</v>
      </c>
      <c r="E42" s="26" t="s">
        <v>1109</v>
      </c>
      <c r="F42" s="26" t="s">
        <v>1110</v>
      </c>
      <c r="G42" s="27" t="s">
        <v>1102</v>
      </c>
      <c r="H42" s="28" t="s">
        <v>166</v>
      </c>
      <c r="I42" s="29">
        <v>1690</v>
      </c>
      <c r="J42" s="29">
        <v>0</v>
      </c>
      <c r="K42" s="23">
        <f t="shared" si="1"/>
        <v>1690</v>
      </c>
      <c r="L42" s="30"/>
    </row>
    <row r="43" spans="1:12" ht="29.25" x14ac:dyDescent="0.25">
      <c r="A43" s="24">
        <v>44911</v>
      </c>
      <c r="B43" s="25" t="s">
        <v>32</v>
      </c>
      <c r="C43" s="25"/>
      <c r="D43" s="26" t="s">
        <v>62</v>
      </c>
      <c r="E43" s="26" t="s">
        <v>1111</v>
      </c>
      <c r="F43" s="26" t="s">
        <v>1353</v>
      </c>
      <c r="G43" s="27" t="s">
        <v>1102</v>
      </c>
      <c r="H43" s="28" t="s">
        <v>166</v>
      </c>
      <c r="I43" s="29">
        <v>2275</v>
      </c>
      <c r="J43" s="29">
        <v>0</v>
      </c>
      <c r="K43" s="23">
        <f t="shared" si="1"/>
        <v>2275</v>
      </c>
      <c r="L43" s="30"/>
    </row>
    <row r="44" spans="1:12" ht="29.25" x14ac:dyDescent="0.25">
      <c r="A44" s="24">
        <v>44904</v>
      </c>
      <c r="B44" s="25" t="s">
        <v>32</v>
      </c>
      <c r="C44" s="25"/>
      <c r="D44" s="26" t="s">
        <v>62</v>
      </c>
      <c r="E44" s="26" t="s">
        <v>1112</v>
      </c>
      <c r="F44" s="26" t="s">
        <v>1113</v>
      </c>
      <c r="G44" s="27" t="s">
        <v>1102</v>
      </c>
      <c r="H44" s="28" t="s">
        <v>166</v>
      </c>
      <c r="I44" s="29">
        <v>2600</v>
      </c>
      <c r="J44" s="29">
        <v>0</v>
      </c>
      <c r="K44" s="23">
        <f t="shared" si="1"/>
        <v>2600</v>
      </c>
      <c r="L44" s="30"/>
    </row>
    <row r="45" spans="1:12" ht="29.25" x14ac:dyDescent="0.25">
      <c r="A45" s="24">
        <v>44922</v>
      </c>
      <c r="B45" s="25" t="s">
        <v>32</v>
      </c>
      <c r="C45" s="25"/>
      <c r="D45" s="26" t="s">
        <v>62</v>
      </c>
      <c r="E45" s="26" t="s">
        <v>1114</v>
      </c>
      <c r="F45" s="26" t="s">
        <v>1115</v>
      </c>
      <c r="G45" s="27" t="s">
        <v>1116</v>
      </c>
      <c r="H45" s="28" t="s">
        <v>166</v>
      </c>
      <c r="I45" s="29">
        <v>3080</v>
      </c>
      <c r="J45" s="29">
        <v>0</v>
      </c>
      <c r="K45" s="23">
        <f t="shared" si="1"/>
        <v>3080</v>
      </c>
      <c r="L45" s="30"/>
    </row>
    <row r="46" spans="1:12" ht="29.25" x14ac:dyDescent="0.25">
      <c r="A46" s="24">
        <v>44929</v>
      </c>
      <c r="B46" s="25" t="s">
        <v>32</v>
      </c>
      <c r="C46" s="25"/>
      <c r="D46" s="26" t="s">
        <v>62</v>
      </c>
      <c r="E46" s="26" t="s">
        <v>1354</v>
      </c>
      <c r="F46" s="26" t="s">
        <v>1355</v>
      </c>
      <c r="G46" s="27" t="s">
        <v>1102</v>
      </c>
      <c r="H46" s="28" t="s">
        <v>166</v>
      </c>
      <c r="I46" s="29">
        <v>2700</v>
      </c>
      <c r="J46" s="29">
        <v>0</v>
      </c>
      <c r="K46" s="23">
        <f t="shared" si="1"/>
        <v>2700</v>
      </c>
      <c r="L46" s="30"/>
    </row>
    <row r="47" spans="1:12" ht="29.25" x14ac:dyDescent="0.25">
      <c r="A47" s="24">
        <v>44925</v>
      </c>
      <c r="B47" s="25" t="s">
        <v>32</v>
      </c>
      <c r="C47" s="25"/>
      <c r="D47" s="26" t="s">
        <v>62</v>
      </c>
      <c r="E47" s="26" t="s">
        <v>1356</v>
      </c>
      <c r="F47" s="26" t="s">
        <v>1357</v>
      </c>
      <c r="G47" s="27" t="s">
        <v>1102</v>
      </c>
      <c r="H47" s="28" t="s">
        <v>166</v>
      </c>
      <c r="I47" s="29">
        <v>3000</v>
      </c>
      <c r="J47" s="29">
        <v>0</v>
      </c>
      <c r="K47" s="23">
        <f t="shared" si="1"/>
        <v>3000</v>
      </c>
      <c r="L47" s="30"/>
    </row>
    <row r="48" spans="1:12" ht="29.25" x14ac:dyDescent="0.25">
      <c r="A48" s="24">
        <v>44932</v>
      </c>
      <c r="B48" s="25" t="s">
        <v>32</v>
      </c>
      <c r="C48" s="25"/>
      <c r="D48" s="26" t="s">
        <v>62</v>
      </c>
      <c r="E48" s="26" t="s">
        <v>1358</v>
      </c>
      <c r="F48" s="26" t="s">
        <v>1359</v>
      </c>
      <c r="G48" s="27" t="s">
        <v>1102</v>
      </c>
      <c r="H48" s="28" t="s">
        <v>166</v>
      </c>
      <c r="I48" s="29">
        <v>2640</v>
      </c>
      <c r="J48" s="29">
        <v>0</v>
      </c>
      <c r="K48" s="23">
        <f t="shared" si="1"/>
        <v>2640</v>
      </c>
      <c r="L48" s="30"/>
    </row>
    <row r="49" spans="1:12" ht="29.25" x14ac:dyDescent="0.25">
      <c r="A49" s="24">
        <v>44939</v>
      </c>
      <c r="B49" s="25" t="s">
        <v>32</v>
      </c>
      <c r="C49" s="25"/>
      <c r="D49" s="26" t="s">
        <v>62</v>
      </c>
      <c r="E49" s="26" t="s">
        <v>1360</v>
      </c>
      <c r="F49" s="26" t="s">
        <v>1361</v>
      </c>
      <c r="G49" s="27" t="s">
        <v>1102</v>
      </c>
      <c r="H49" s="28" t="s">
        <v>166</v>
      </c>
      <c r="I49" s="29">
        <v>3000</v>
      </c>
      <c r="J49" s="29">
        <v>0</v>
      </c>
      <c r="K49" s="23">
        <f t="shared" si="1"/>
        <v>3000</v>
      </c>
      <c r="L49" s="30"/>
    </row>
    <row r="50" spans="1:12" ht="29.25" x14ac:dyDescent="0.25">
      <c r="A50" s="24">
        <v>44943</v>
      </c>
      <c r="B50" s="25" t="s">
        <v>32</v>
      </c>
      <c r="C50" s="25"/>
      <c r="D50" s="26" t="s">
        <v>62</v>
      </c>
      <c r="E50" s="26" t="s">
        <v>1362</v>
      </c>
      <c r="F50" s="26" t="s">
        <v>1363</v>
      </c>
      <c r="G50" s="27" t="s">
        <v>1102</v>
      </c>
      <c r="H50" s="28" t="s">
        <v>166</v>
      </c>
      <c r="I50" s="29">
        <v>2400</v>
      </c>
      <c r="J50" s="29">
        <v>0</v>
      </c>
      <c r="K50" s="23">
        <f t="shared" si="1"/>
        <v>2400</v>
      </c>
      <c r="L50" s="30"/>
    </row>
    <row r="51" spans="1:12" ht="29.25" x14ac:dyDescent="0.25">
      <c r="A51" s="24">
        <v>44936</v>
      </c>
      <c r="B51" s="25" t="s">
        <v>32</v>
      </c>
      <c r="C51" s="25"/>
      <c r="D51" s="26" t="s">
        <v>62</v>
      </c>
      <c r="E51" s="26" t="s">
        <v>1364</v>
      </c>
      <c r="F51" s="26" t="s">
        <v>1365</v>
      </c>
      <c r="G51" s="27" t="s">
        <v>1102</v>
      </c>
      <c r="H51" s="28" t="s">
        <v>166</v>
      </c>
      <c r="I51" s="29">
        <v>2700</v>
      </c>
      <c r="J51" s="29">
        <v>0</v>
      </c>
      <c r="K51" s="23">
        <f t="shared" si="1"/>
        <v>2700</v>
      </c>
      <c r="L51" s="30"/>
    </row>
    <row r="52" spans="1:12" ht="29.25" x14ac:dyDescent="0.25">
      <c r="A52" s="24">
        <v>44945</v>
      </c>
      <c r="B52" s="25" t="s">
        <v>32</v>
      </c>
      <c r="C52" s="25"/>
      <c r="D52" s="26" t="s">
        <v>62</v>
      </c>
      <c r="E52" s="26" t="s">
        <v>1366</v>
      </c>
      <c r="F52" s="26" t="s">
        <v>1367</v>
      </c>
      <c r="G52" s="27" t="s">
        <v>1102</v>
      </c>
      <c r="H52" s="28" t="s">
        <v>166</v>
      </c>
      <c r="I52" s="29">
        <v>30000</v>
      </c>
      <c r="J52" s="29">
        <v>0</v>
      </c>
      <c r="K52" s="23">
        <f t="shared" si="1"/>
        <v>30000</v>
      </c>
      <c r="L52" s="30"/>
    </row>
    <row r="53" spans="1:12" x14ac:dyDescent="0.25">
      <c r="A53" s="54"/>
      <c r="B53" s="54" t="s">
        <v>170</v>
      </c>
      <c r="C53" s="54"/>
      <c r="D53" s="58" t="s">
        <v>171</v>
      </c>
      <c r="E53" s="139" t="s">
        <v>169</v>
      </c>
      <c r="F53" s="140"/>
      <c r="G53" s="140"/>
      <c r="H53" s="141"/>
      <c r="I53" s="54"/>
      <c r="J53" s="54"/>
      <c r="K53" s="54"/>
      <c r="L53" s="55">
        <f>+SUM(K54:K55)</f>
        <v>60000</v>
      </c>
    </row>
    <row r="54" spans="1:12" x14ac:dyDescent="0.25">
      <c r="A54" s="24">
        <v>44971</v>
      </c>
      <c r="B54" s="25" t="s">
        <v>170</v>
      </c>
      <c r="C54" s="25"/>
      <c r="D54" s="26">
        <v>101758279</v>
      </c>
      <c r="E54" s="59">
        <v>1834</v>
      </c>
      <c r="F54" s="60" t="s">
        <v>1480</v>
      </c>
      <c r="G54" s="60" t="s">
        <v>206</v>
      </c>
      <c r="H54" s="28" t="s">
        <v>169</v>
      </c>
      <c r="I54" s="29">
        <v>60000</v>
      </c>
      <c r="J54" s="29">
        <v>0</v>
      </c>
      <c r="K54" s="23">
        <f>I54+J54-L54</f>
        <v>60000</v>
      </c>
      <c r="L54" s="30"/>
    </row>
    <row r="55" spans="1:12" x14ac:dyDescent="0.25">
      <c r="A55" s="51"/>
      <c r="B55" s="52" t="s">
        <v>173</v>
      </c>
      <c r="C55" s="52"/>
      <c r="D55" s="53" t="s">
        <v>63</v>
      </c>
      <c r="E55" s="139" t="s">
        <v>169</v>
      </c>
      <c r="F55" s="140"/>
      <c r="G55" s="140"/>
      <c r="H55" s="141"/>
      <c r="I55" s="54"/>
      <c r="J55" s="54"/>
      <c r="K55" s="54"/>
      <c r="L55" s="55">
        <f>+SUM(K56:K59)</f>
        <v>41789</v>
      </c>
    </row>
    <row r="56" spans="1:12" x14ac:dyDescent="0.25">
      <c r="A56" s="24">
        <v>44896</v>
      </c>
      <c r="B56" s="25" t="s">
        <v>173</v>
      </c>
      <c r="C56" s="25" t="s">
        <v>1476</v>
      </c>
      <c r="D56" s="26" t="s">
        <v>63</v>
      </c>
      <c r="E56" s="26">
        <v>37945</v>
      </c>
      <c r="F56" s="26" t="s">
        <v>1117</v>
      </c>
      <c r="G56" s="26" t="s">
        <v>172</v>
      </c>
      <c r="H56" s="28" t="s">
        <v>169</v>
      </c>
      <c r="I56" s="29">
        <v>14185</v>
      </c>
      <c r="J56" s="29">
        <v>0</v>
      </c>
      <c r="K56" s="23">
        <f>I56+J56-L56</f>
        <v>14185</v>
      </c>
      <c r="L56" s="30"/>
    </row>
    <row r="57" spans="1:12" x14ac:dyDescent="0.25">
      <c r="A57" s="24">
        <v>44929</v>
      </c>
      <c r="B57" s="25" t="s">
        <v>173</v>
      </c>
      <c r="C57" s="25" t="s">
        <v>1476</v>
      </c>
      <c r="D57" s="26" t="s">
        <v>63</v>
      </c>
      <c r="E57" s="26">
        <v>38637</v>
      </c>
      <c r="F57" s="26" t="s">
        <v>1368</v>
      </c>
      <c r="G57" s="26" t="s">
        <v>172</v>
      </c>
      <c r="H57" s="28" t="s">
        <v>169</v>
      </c>
      <c r="I57" s="29">
        <v>13490</v>
      </c>
      <c r="J57" s="29">
        <v>0</v>
      </c>
      <c r="K57" s="23">
        <f>I57+J57-L57</f>
        <v>13490</v>
      </c>
      <c r="L57" s="30"/>
    </row>
    <row r="58" spans="1:12" x14ac:dyDescent="0.25">
      <c r="A58" s="24">
        <v>44963</v>
      </c>
      <c r="B58" s="25" t="s">
        <v>173</v>
      </c>
      <c r="C58" s="25" t="s">
        <v>1476</v>
      </c>
      <c r="D58" s="26" t="s">
        <v>63</v>
      </c>
      <c r="E58" s="26">
        <v>39284</v>
      </c>
      <c r="F58" s="26" t="s">
        <v>1481</v>
      </c>
      <c r="G58" s="26" t="s">
        <v>172</v>
      </c>
      <c r="H58" s="28" t="s">
        <v>169</v>
      </c>
      <c r="I58" s="29">
        <v>14114</v>
      </c>
      <c r="J58" s="29">
        <v>0</v>
      </c>
      <c r="K58" s="23">
        <f>I58+J58-L58</f>
        <v>14114</v>
      </c>
      <c r="L58" s="30"/>
    </row>
    <row r="59" spans="1:12" x14ac:dyDescent="0.25">
      <c r="A59" s="51"/>
      <c r="B59" s="52" t="s">
        <v>175</v>
      </c>
      <c r="C59" s="52"/>
      <c r="D59" s="53" t="s">
        <v>176</v>
      </c>
      <c r="E59" s="139" t="s">
        <v>174</v>
      </c>
      <c r="F59" s="140"/>
      <c r="G59" s="140"/>
      <c r="H59" s="141"/>
      <c r="I59" s="54"/>
      <c r="J59" s="54">
        <v>0</v>
      </c>
      <c r="K59" s="54"/>
      <c r="L59" s="55">
        <f>SUM(K60:K66)</f>
        <v>683017.5</v>
      </c>
    </row>
    <row r="60" spans="1:12" x14ac:dyDescent="0.25">
      <c r="A60" s="24">
        <v>44726</v>
      </c>
      <c r="B60" s="25" t="s">
        <v>175</v>
      </c>
      <c r="C60" s="25"/>
      <c r="D60" s="26" t="s">
        <v>176</v>
      </c>
      <c r="E60" s="26">
        <v>150</v>
      </c>
      <c r="F60" s="26" t="s">
        <v>179</v>
      </c>
      <c r="G60" s="26">
        <v>1000056972</v>
      </c>
      <c r="H60" s="28" t="s">
        <v>18</v>
      </c>
      <c r="I60" s="29">
        <v>149900</v>
      </c>
      <c r="J60" s="29">
        <v>0</v>
      </c>
      <c r="K60" s="23">
        <f t="shared" ref="K60:K66" si="2">I60+J60-L60</f>
        <v>149900</v>
      </c>
      <c r="L60" s="35"/>
    </row>
    <row r="61" spans="1:12" x14ac:dyDescent="0.25">
      <c r="A61" s="24">
        <v>44736</v>
      </c>
      <c r="B61" s="25" t="s">
        <v>175</v>
      </c>
      <c r="C61" s="25"/>
      <c r="D61" s="26" t="s">
        <v>176</v>
      </c>
      <c r="E61" s="26">
        <v>152</v>
      </c>
      <c r="F61" s="26" t="s">
        <v>180</v>
      </c>
      <c r="G61" s="26">
        <v>1000056909</v>
      </c>
      <c r="H61" s="28" t="s">
        <v>18</v>
      </c>
      <c r="I61" s="29">
        <v>38200</v>
      </c>
      <c r="J61" s="29">
        <v>0</v>
      </c>
      <c r="K61" s="23">
        <f t="shared" si="2"/>
        <v>38200</v>
      </c>
      <c r="L61" s="35"/>
    </row>
    <row r="62" spans="1:12" x14ac:dyDescent="0.25">
      <c r="A62" s="24">
        <v>44755</v>
      </c>
      <c r="B62" s="25" t="s">
        <v>175</v>
      </c>
      <c r="C62" s="25"/>
      <c r="D62" s="26" t="s">
        <v>176</v>
      </c>
      <c r="E62" s="26">
        <v>155</v>
      </c>
      <c r="F62" s="26" t="s">
        <v>182</v>
      </c>
      <c r="G62" s="26">
        <v>1000057089</v>
      </c>
      <c r="H62" s="28" t="s">
        <v>18</v>
      </c>
      <c r="I62" s="29">
        <v>83750</v>
      </c>
      <c r="J62" s="29">
        <v>0</v>
      </c>
      <c r="K62" s="23">
        <f t="shared" si="2"/>
        <v>83750</v>
      </c>
      <c r="L62" s="35"/>
    </row>
    <row r="63" spans="1:12" x14ac:dyDescent="0.25">
      <c r="A63" s="24">
        <v>44771</v>
      </c>
      <c r="B63" s="25" t="s">
        <v>175</v>
      </c>
      <c r="C63" s="25"/>
      <c r="D63" s="26" t="s">
        <v>176</v>
      </c>
      <c r="E63" s="26">
        <v>156</v>
      </c>
      <c r="F63" s="26" t="s">
        <v>183</v>
      </c>
      <c r="G63" s="26">
        <v>1000057179</v>
      </c>
      <c r="H63" s="28" t="s">
        <v>8</v>
      </c>
      <c r="I63" s="29">
        <v>133200</v>
      </c>
      <c r="J63" s="29">
        <v>23976</v>
      </c>
      <c r="K63" s="23">
        <f t="shared" si="2"/>
        <v>157176</v>
      </c>
      <c r="L63" s="35"/>
    </row>
    <row r="64" spans="1:12" x14ac:dyDescent="0.25">
      <c r="A64" s="24">
        <v>44771</v>
      </c>
      <c r="B64" s="25" t="s">
        <v>175</v>
      </c>
      <c r="C64" s="25"/>
      <c r="D64" s="26" t="s">
        <v>176</v>
      </c>
      <c r="E64" s="26">
        <v>157</v>
      </c>
      <c r="F64" s="26" t="s">
        <v>184</v>
      </c>
      <c r="G64" s="26">
        <v>1000057181</v>
      </c>
      <c r="H64" s="28" t="s">
        <v>8</v>
      </c>
      <c r="I64" s="29">
        <v>138425</v>
      </c>
      <c r="J64" s="29">
        <v>24916.5</v>
      </c>
      <c r="K64" s="23">
        <f t="shared" si="2"/>
        <v>163341.5</v>
      </c>
      <c r="L64" s="35"/>
    </row>
    <row r="65" spans="1:12" x14ac:dyDescent="0.25">
      <c r="A65" s="24">
        <v>44771</v>
      </c>
      <c r="B65" s="25" t="s">
        <v>175</v>
      </c>
      <c r="C65" s="25"/>
      <c r="D65" s="26" t="s">
        <v>176</v>
      </c>
      <c r="E65" s="61">
        <v>158</v>
      </c>
      <c r="F65" s="61" t="s">
        <v>185</v>
      </c>
      <c r="G65" s="61">
        <v>1000057200</v>
      </c>
      <c r="H65" s="62" t="s">
        <v>18</v>
      </c>
      <c r="I65" s="63">
        <v>36250</v>
      </c>
      <c r="J65" s="29">
        <v>0</v>
      </c>
      <c r="K65" s="23">
        <f t="shared" si="2"/>
        <v>36250</v>
      </c>
      <c r="L65" s="35"/>
    </row>
    <row r="66" spans="1:12" x14ac:dyDescent="0.25">
      <c r="A66" s="24">
        <v>44985</v>
      </c>
      <c r="B66" s="25" t="s">
        <v>175</v>
      </c>
      <c r="C66" s="25"/>
      <c r="D66" s="59" t="s">
        <v>176</v>
      </c>
      <c r="E66" s="47">
        <v>171</v>
      </c>
      <c r="F66" s="47" t="s">
        <v>1290</v>
      </c>
      <c r="G66" s="47">
        <v>1000058284</v>
      </c>
      <c r="H66" s="48" t="s">
        <v>8</v>
      </c>
      <c r="I66" s="49">
        <v>54400</v>
      </c>
      <c r="J66" s="50">
        <v>0</v>
      </c>
      <c r="K66" s="23">
        <f t="shared" si="2"/>
        <v>54400</v>
      </c>
      <c r="L66" s="30"/>
    </row>
    <row r="67" spans="1:12" x14ac:dyDescent="0.25">
      <c r="A67" s="51"/>
      <c r="B67" s="52" t="str">
        <f>B68</f>
        <v xml:space="preserve">ALL OFFICE SULUTIONS, S.R.L. </v>
      </c>
      <c r="C67" s="52"/>
      <c r="D67" s="64">
        <f>D68</f>
        <v>131211224</v>
      </c>
      <c r="E67" s="142" t="s">
        <v>174</v>
      </c>
      <c r="F67" s="143"/>
      <c r="G67" s="143"/>
      <c r="H67" s="143"/>
      <c r="I67" s="65"/>
      <c r="J67" s="66"/>
      <c r="K67" s="54"/>
      <c r="L67" s="55">
        <f>SUM(K68)</f>
        <v>28000.01</v>
      </c>
    </row>
    <row r="68" spans="1:12" ht="29.25" x14ac:dyDescent="0.25">
      <c r="A68" s="24">
        <v>44923</v>
      </c>
      <c r="B68" s="25" t="s">
        <v>1369</v>
      </c>
      <c r="C68" s="25" t="s">
        <v>1475</v>
      </c>
      <c r="D68" s="26">
        <v>131211224</v>
      </c>
      <c r="E68" s="31">
        <v>8459</v>
      </c>
      <c r="F68" s="31" t="s">
        <v>1048</v>
      </c>
      <c r="G68" s="32" t="s">
        <v>1370</v>
      </c>
      <c r="H68" s="33" t="s">
        <v>42</v>
      </c>
      <c r="I68" s="34">
        <v>23728.82</v>
      </c>
      <c r="J68" s="29">
        <v>4271.1899999999996</v>
      </c>
      <c r="K68" s="23">
        <f>I68+J68-L68</f>
        <v>28000.01</v>
      </c>
      <c r="L68" s="35"/>
    </row>
    <row r="69" spans="1:12" x14ac:dyDescent="0.25">
      <c r="A69" s="51"/>
      <c r="B69" s="52" t="s">
        <v>66</v>
      </c>
      <c r="C69" s="52"/>
      <c r="D69" s="53">
        <v>132357681</v>
      </c>
      <c r="E69" s="139" t="s">
        <v>188</v>
      </c>
      <c r="F69" s="140"/>
      <c r="G69" s="140"/>
      <c r="H69" s="141"/>
      <c r="I69" s="54"/>
      <c r="J69" s="54"/>
      <c r="K69" s="54"/>
      <c r="L69" s="55">
        <f>SUM(K70:K72)</f>
        <v>393671.60000000003</v>
      </c>
    </row>
    <row r="70" spans="1:12" x14ac:dyDescent="0.25">
      <c r="A70" s="24">
        <v>44862</v>
      </c>
      <c r="B70" s="25" t="s">
        <v>66</v>
      </c>
      <c r="C70" s="25"/>
      <c r="D70" s="26">
        <v>132357681</v>
      </c>
      <c r="E70" s="26">
        <v>240</v>
      </c>
      <c r="F70" s="26" t="s">
        <v>941</v>
      </c>
      <c r="G70" s="26">
        <v>1000057739</v>
      </c>
      <c r="H70" s="28" t="s">
        <v>188</v>
      </c>
      <c r="I70" s="29">
        <v>40310</v>
      </c>
      <c r="J70" s="29">
        <v>7255.8</v>
      </c>
      <c r="K70" s="23">
        <f>I70+J70-L70</f>
        <v>47565.8</v>
      </c>
      <c r="L70" s="30"/>
    </row>
    <row r="71" spans="1:12" x14ac:dyDescent="0.25">
      <c r="A71" s="24">
        <v>44888</v>
      </c>
      <c r="B71" s="25" t="s">
        <v>66</v>
      </c>
      <c r="C71" s="25"/>
      <c r="D71" s="26">
        <v>132357681</v>
      </c>
      <c r="E71" s="26">
        <v>249</v>
      </c>
      <c r="F71" s="26" t="s">
        <v>347</v>
      </c>
      <c r="G71" s="26" t="s">
        <v>1018</v>
      </c>
      <c r="H71" s="28" t="s">
        <v>188</v>
      </c>
      <c r="I71" s="29">
        <v>57145</v>
      </c>
      <c r="J71" s="29">
        <v>10286.1</v>
      </c>
      <c r="K71" s="23">
        <f>I71+J71-L71</f>
        <v>67431.100000000006</v>
      </c>
      <c r="L71" s="30"/>
    </row>
    <row r="72" spans="1:12" x14ac:dyDescent="0.25">
      <c r="A72" s="24">
        <v>44573</v>
      </c>
      <c r="B72" s="25" t="s">
        <v>66</v>
      </c>
      <c r="C72" s="25"/>
      <c r="D72" s="26">
        <v>132357681</v>
      </c>
      <c r="E72" s="26">
        <v>262</v>
      </c>
      <c r="F72" s="26" t="s">
        <v>177</v>
      </c>
      <c r="G72" s="26" t="s">
        <v>187</v>
      </c>
      <c r="H72" s="28" t="s">
        <v>188</v>
      </c>
      <c r="I72" s="29">
        <v>236165</v>
      </c>
      <c r="J72" s="29">
        <v>42509.7</v>
      </c>
      <c r="K72" s="23">
        <f>I72+J72-L72</f>
        <v>278674.7</v>
      </c>
      <c r="L72" s="30"/>
    </row>
    <row r="73" spans="1:12" x14ac:dyDescent="0.25">
      <c r="A73" s="51"/>
      <c r="B73" s="52" t="str">
        <f>B74</f>
        <v xml:space="preserve">AGRO-GLOBAL </v>
      </c>
      <c r="C73" s="52"/>
      <c r="D73" s="53">
        <f>D74</f>
        <v>131204082</v>
      </c>
      <c r="E73" s="139" t="str">
        <f>H74</f>
        <v xml:space="preserve">MERCADO </v>
      </c>
      <c r="F73" s="140"/>
      <c r="G73" s="140"/>
      <c r="H73" s="141"/>
      <c r="I73" s="54"/>
      <c r="J73" s="54"/>
      <c r="K73" s="54"/>
      <c r="L73" s="55">
        <f>SUM(K74:K75)</f>
        <v>280050</v>
      </c>
    </row>
    <row r="74" spans="1:12" x14ac:dyDescent="0.25">
      <c r="A74" s="24">
        <v>44957</v>
      </c>
      <c r="B74" s="25" t="s">
        <v>1371</v>
      </c>
      <c r="C74" s="25" t="s">
        <v>1482</v>
      </c>
      <c r="D74" s="26">
        <v>131204082</v>
      </c>
      <c r="E74" s="26" t="s">
        <v>1483</v>
      </c>
      <c r="F74" s="26" t="s">
        <v>1484</v>
      </c>
      <c r="G74" s="26" t="s">
        <v>1485</v>
      </c>
      <c r="H74" s="28" t="s">
        <v>1372</v>
      </c>
      <c r="I74" s="29">
        <v>280050</v>
      </c>
      <c r="J74" s="29">
        <v>0</v>
      </c>
      <c r="K74" s="23">
        <f>I74+J74-L74</f>
        <v>280050</v>
      </c>
      <c r="L74" s="35"/>
    </row>
    <row r="75" spans="1:12" x14ac:dyDescent="0.25">
      <c r="A75" s="24">
        <v>44939</v>
      </c>
      <c r="B75" s="25" t="s">
        <v>1371</v>
      </c>
      <c r="C75" s="25"/>
      <c r="D75" s="26">
        <v>131204082</v>
      </c>
      <c r="E75" s="26" t="s">
        <v>961</v>
      </c>
      <c r="F75" s="26"/>
      <c r="G75" s="26"/>
      <c r="H75" s="28" t="s">
        <v>1372</v>
      </c>
      <c r="I75" s="29">
        <v>0</v>
      </c>
      <c r="J75" s="29">
        <v>0</v>
      </c>
      <c r="K75" s="23">
        <f>I75+J75-L75</f>
        <v>0</v>
      </c>
      <c r="L75" s="30"/>
    </row>
    <row r="76" spans="1:12" x14ac:dyDescent="0.25">
      <c r="A76" s="51"/>
      <c r="B76" s="52" t="str">
        <f>B77</f>
        <v>AMIPHARMA DOMINICANA, S.R.L.</v>
      </c>
      <c r="C76" s="52"/>
      <c r="D76" s="53" t="str">
        <f>D77</f>
        <v>130730245</v>
      </c>
      <c r="E76" s="139" t="str">
        <f>H77</f>
        <v xml:space="preserve">EON TAPON NASAL </v>
      </c>
      <c r="F76" s="140"/>
      <c r="G76" s="140"/>
      <c r="H76" s="141"/>
      <c r="I76" s="54"/>
      <c r="J76" s="54"/>
      <c r="K76" s="54"/>
      <c r="L76" s="55">
        <f>SUM(K77:K79)</f>
        <v>100200</v>
      </c>
    </row>
    <row r="77" spans="1:12" x14ac:dyDescent="0.25">
      <c r="A77" s="24">
        <v>44826</v>
      </c>
      <c r="B77" s="25" t="s">
        <v>190</v>
      </c>
      <c r="C77" s="25"/>
      <c r="D77" s="26" t="s">
        <v>191</v>
      </c>
      <c r="E77" s="26">
        <v>6692</v>
      </c>
      <c r="F77" s="26" t="s">
        <v>192</v>
      </c>
      <c r="G77" s="26">
        <v>1000057560</v>
      </c>
      <c r="H77" s="28" t="s">
        <v>193</v>
      </c>
      <c r="I77" s="29">
        <v>69000</v>
      </c>
      <c r="J77" s="29">
        <v>0</v>
      </c>
      <c r="K77" s="23">
        <f>I77+J77-L77</f>
        <v>69000</v>
      </c>
      <c r="L77" s="35"/>
    </row>
    <row r="78" spans="1:12" x14ac:dyDescent="0.25">
      <c r="A78" s="24">
        <v>44901</v>
      </c>
      <c r="B78" s="25" t="s">
        <v>190</v>
      </c>
      <c r="C78" s="25"/>
      <c r="D78" s="26" t="s">
        <v>191</v>
      </c>
      <c r="E78" s="26">
        <v>17138</v>
      </c>
      <c r="F78" s="26" t="s">
        <v>1118</v>
      </c>
      <c r="G78" s="26">
        <v>1000058023</v>
      </c>
      <c r="H78" s="28" t="s">
        <v>18</v>
      </c>
      <c r="I78" s="29">
        <v>31200</v>
      </c>
      <c r="J78" s="29">
        <v>0</v>
      </c>
      <c r="K78" s="23">
        <f>I78+J78-L78</f>
        <v>31200</v>
      </c>
      <c r="L78" s="30"/>
    </row>
    <row r="79" spans="1:12" x14ac:dyDescent="0.25">
      <c r="A79" s="51"/>
      <c r="B79" s="52" t="s">
        <v>65</v>
      </c>
      <c r="C79" s="52"/>
      <c r="D79" s="53" t="str">
        <f>D81</f>
        <v>130050155</v>
      </c>
      <c r="E79" s="139" t="s">
        <v>8</v>
      </c>
      <c r="F79" s="140"/>
      <c r="G79" s="140"/>
      <c r="H79" s="141"/>
      <c r="I79" s="54"/>
      <c r="J79" s="54"/>
      <c r="K79" s="54"/>
      <c r="L79" s="55">
        <f>SUM(K80:K88)</f>
        <v>1485350</v>
      </c>
    </row>
    <row r="80" spans="1:12" x14ac:dyDescent="0.25">
      <c r="A80" s="24">
        <v>44498</v>
      </c>
      <c r="B80" s="25" t="s">
        <v>65</v>
      </c>
      <c r="C80" s="25" t="s">
        <v>1486</v>
      </c>
      <c r="D80" s="26" t="s">
        <v>64</v>
      </c>
      <c r="E80" s="26">
        <v>8268</v>
      </c>
      <c r="F80" s="26" t="s">
        <v>194</v>
      </c>
      <c r="G80" s="26">
        <v>1000055200</v>
      </c>
      <c r="H80" s="28" t="s">
        <v>195</v>
      </c>
      <c r="I80" s="29">
        <v>70000</v>
      </c>
      <c r="J80" s="29">
        <v>0</v>
      </c>
      <c r="K80" s="23">
        <f t="shared" ref="K80:K88" si="3">I80+J80-L80</f>
        <v>70000</v>
      </c>
      <c r="L80" s="35"/>
    </row>
    <row r="81" spans="1:12" x14ac:dyDescent="0.25">
      <c r="A81" s="24">
        <v>44501</v>
      </c>
      <c r="B81" s="25" t="s">
        <v>65</v>
      </c>
      <c r="C81" s="25" t="s">
        <v>1486</v>
      </c>
      <c r="D81" s="26" t="s">
        <v>64</v>
      </c>
      <c r="E81" s="26">
        <v>8282</v>
      </c>
      <c r="F81" s="26" t="s">
        <v>196</v>
      </c>
      <c r="G81" s="26">
        <v>1000055230</v>
      </c>
      <c r="H81" s="28" t="s">
        <v>195</v>
      </c>
      <c r="I81" s="29">
        <v>70000</v>
      </c>
      <c r="J81" s="29">
        <v>0</v>
      </c>
      <c r="K81" s="23">
        <f t="shared" si="3"/>
        <v>70000</v>
      </c>
      <c r="L81" s="35"/>
    </row>
    <row r="82" spans="1:12" x14ac:dyDescent="0.25">
      <c r="A82" s="24">
        <v>44526</v>
      </c>
      <c r="B82" s="25" t="s">
        <v>65</v>
      </c>
      <c r="C82" s="25" t="s">
        <v>1486</v>
      </c>
      <c r="D82" s="26" t="s">
        <v>64</v>
      </c>
      <c r="E82" s="26">
        <v>8328</v>
      </c>
      <c r="F82" s="26" t="s">
        <v>197</v>
      </c>
      <c r="G82" s="26">
        <v>1000055405</v>
      </c>
      <c r="H82" s="28" t="s">
        <v>195</v>
      </c>
      <c r="I82" s="29">
        <v>87750</v>
      </c>
      <c r="J82" s="29">
        <v>0</v>
      </c>
      <c r="K82" s="23">
        <f t="shared" si="3"/>
        <v>87750</v>
      </c>
      <c r="L82" s="35"/>
    </row>
    <row r="83" spans="1:12" x14ac:dyDescent="0.25">
      <c r="A83" s="24">
        <v>44539</v>
      </c>
      <c r="B83" s="25" t="s">
        <v>65</v>
      </c>
      <c r="C83" s="25" t="s">
        <v>1486</v>
      </c>
      <c r="D83" s="26" t="s">
        <v>64</v>
      </c>
      <c r="E83" s="26">
        <v>8356</v>
      </c>
      <c r="F83" s="26" t="s">
        <v>198</v>
      </c>
      <c r="G83" s="26">
        <v>1000055547</v>
      </c>
      <c r="H83" s="28" t="s">
        <v>199</v>
      </c>
      <c r="I83" s="29">
        <v>98600</v>
      </c>
      <c r="J83" s="29">
        <v>0</v>
      </c>
      <c r="K83" s="23">
        <f t="shared" si="3"/>
        <v>98600</v>
      </c>
      <c r="L83" s="35"/>
    </row>
    <row r="84" spans="1:12" x14ac:dyDescent="0.25">
      <c r="A84" s="24">
        <v>44652</v>
      </c>
      <c r="B84" s="25" t="s">
        <v>65</v>
      </c>
      <c r="C84" s="25"/>
      <c r="D84" s="26" t="s">
        <v>64</v>
      </c>
      <c r="E84" s="26">
        <v>8575</v>
      </c>
      <c r="F84" s="26" t="s">
        <v>200</v>
      </c>
      <c r="G84" s="26">
        <v>1000056349</v>
      </c>
      <c r="H84" s="28" t="s">
        <v>18</v>
      </c>
      <c r="I84" s="29">
        <v>82500</v>
      </c>
      <c r="J84" s="29">
        <v>0</v>
      </c>
      <c r="K84" s="23">
        <f t="shared" si="3"/>
        <v>82500</v>
      </c>
      <c r="L84" s="35"/>
    </row>
    <row r="85" spans="1:12" x14ac:dyDescent="0.25">
      <c r="A85" s="24">
        <v>44903</v>
      </c>
      <c r="B85" s="25" t="s">
        <v>65</v>
      </c>
      <c r="C85" s="25" t="s">
        <v>1476</v>
      </c>
      <c r="D85" s="26" t="s">
        <v>64</v>
      </c>
      <c r="E85" s="26">
        <v>8912</v>
      </c>
      <c r="F85" s="26" t="s">
        <v>1119</v>
      </c>
      <c r="G85" s="26">
        <v>1000058042</v>
      </c>
      <c r="H85" s="28" t="s">
        <v>18</v>
      </c>
      <c r="I85" s="29">
        <v>72500</v>
      </c>
      <c r="J85" s="29">
        <v>0</v>
      </c>
      <c r="K85" s="23">
        <f t="shared" si="3"/>
        <v>72500</v>
      </c>
      <c r="L85" s="30"/>
    </row>
    <row r="86" spans="1:12" ht="29.25" x14ac:dyDescent="0.25">
      <c r="A86" s="24">
        <v>44907</v>
      </c>
      <c r="B86" s="25" t="s">
        <v>65</v>
      </c>
      <c r="C86" s="25" t="s">
        <v>1475</v>
      </c>
      <c r="D86" s="26" t="s">
        <v>64</v>
      </c>
      <c r="E86" s="26">
        <v>8915</v>
      </c>
      <c r="F86" s="26" t="s">
        <v>919</v>
      </c>
      <c r="G86" s="27" t="s">
        <v>1120</v>
      </c>
      <c r="H86" s="28" t="s">
        <v>18</v>
      </c>
      <c r="I86" s="29">
        <v>790000</v>
      </c>
      <c r="J86" s="29">
        <v>0</v>
      </c>
      <c r="K86" s="23">
        <f t="shared" si="3"/>
        <v>790000</v>
      </c>
      <c r="L86" s="30"/>
    </row>
    <row r="87" spans="1:12" ht="29.25" x14ac:dyDescent="0.25">
      <c r="A87" s="24">
        <v>44908</v>
      </c>
      <c r="B87" s="25" t="s">
        <v>65</v>
      </c>
      <c r="C87" s="25" t="s">
        <v>1475</v>
      </c>
      <c r="D87" s="26" t="s">
        <v>64</v>
      </c>
      <c r="E87" s="26">
        <v>8616</v>
      </c>
      <c r="F87" s="26" t="s">
        <v>1121</v>
      </c>
      <c r="G87" s="27" t="s">
        <v>1122</v>
      </c>
      <c r="H87" s="28" t="s">
        <v>18</v>
      </c>
      <c r="I87" s="29">
        <v>74000</v>
      </c>
      <c r="J87" s="29">
        <v>0</v>
      </c>
      <c r="K87" s="23">
        <f t="shared" si="3"/>
        <v>74000</v>
      </c>
      <c r="L87" s="30"/>
    </row>
    <row r="88" spans="1:12" x14ac:dyDescent="0.25">
      <c r="A88" s="24">
        <v>44949</v>
      </c>
      <c r="B88" s="25" t="s">
        <v>65</v>
      </c>
      <c r="C88" s="25" t="s">
        <v>1476</v>
      </c>
      <c r="D88" s="26" t="s">
        <v>64</v>
      </c>
      <c r="E88" s="26">
        <v>8932</v>
      </c>
      <c r="F88" s="26" t="s">
        <v>1373</v>
      </c>
      <c r="G88" s="27">
        <v>100005881</v>
      </c>
      <c r="H88" s="28" t="s">
        <v>18</v>
      </c>
      <c r="I88" s="29">
        <v>140000</v>
      </c>
      <c r="J88" s="29">
        <v>0</v>
      </c>
      <c r="K88" s="23">
        <f t="shared" si="3"/>
        <v>140000</v>
      </c>
      <c r="L88" s="30"/>
    </row>
    <row r="89" spans="1:12" x14ac:dyDescent="0.25">
      <c r="A89" s="51"/>
      <c r="B89" s="52" t="str">
        <f>B90</f>
        <v>AUBRIMARC MEDICAL, S.R.L.</v>
      </c>
      <c r="C89" s="52"/>
      <c r="D89" s="53" t="str">
        <f>D90</f>
        <v>131755372</v>
      </c>
      <c r="E89" s="139" t="s">
        <v>8</v>
      </c>
      <c r="F89" s="140"/>
      <c r="G89" s="140"/>
      <c r="H89" s="141"/>
      <c r="I89" s="54"/>
      <c r="J89" s="54"/>
      <c r="K89" s="54"/>
      <c r="L89" s="55">
        <f>SUM(K90:K94)</f>
        <v>283100.88</v>
      </c>
    </row>
    <row r="90" spans="1:12" x14ac:dyDescent="0.25">
      <c r="A90" s="24">
        <v>44321</v>
      </c>
      <c r="B90" s="25" t="s">
        <v>203</v>
      </c>
      <c r="C90" s="25" t="s">
        <v>1486</v>
      </c>
      <c r="D90" s="26" t="s">
        <v>204</v>
      </c>
      <c r="E90" s="26">
        <v>72</v>
      </c>
      <c r="F90" s="26" t="s">
        <v>205</v>
      </c>
      <c r="G90" s="26" t="s">
        <v>206</v>
      </c>
      <c r="H90" s="28" t="s">
        <v>207</v>
      </c>
      <c r="I90" s="29">
        <v>24360</v>
      </c>
      <c r="J90" s="29">
        <v>4384.8</v>
      </c>
      <c r="K90" s="23">
        <f>I90+J90-L90</f>
        <v>28744.799999999999</v>
      </c>
      <c r="L90" s="35"/>
    </row>
    <row r="91" spans="1:12" x14ac:dyDescent="0.25">
      <c r="A91" s="24">
        <v>44321</v>
      </c>
      <c r="B91" s="25" t="s">
        <v>203</v>
      </c>
      <c r="C91" s="25" t="s">
        <v>1486</v>
      </c>
      <c r="D91" s="26" t="s">
        <v>204</v>
      </c>
      <c r="E91" s="26">
        <v>73</v>
      </c>
      <c r="F91" s="26" t="s">
        <v>208</v>
      </c>
      <c r="G91" s="26" t="s">
        <v>172</v>
      </c>
      <c r="H91" s="28" t="s">
        <v>207</v>
      </c>
      <c r="I91" s="29">
        <v>24360</v>
      </c>
      <c r="J91" s="29">
        <v>4384.8</v>
      </c>
      <c r="K91" s="23">
        <f>I91+J91-L91</f>
        <v>28744.799999999999</v>
      </c>
      <c r="L91" s="35"/>
    </row>
    <row r="92" spans="1:12" x14ac:dyDescent="0.25">
      <c r="A92" s="24">
        <v>44462</v>
      </c>
      <c r="B92" s="25" t="s">
        <v>203</v>
      </c>
      <c r="C92" s="25" t="s">
        <v>1486</v>
      </c>
      <c r="D92" s="26" t="s">
        <v>204</v>
      </c>
      <c r="E92" s="26">
        <v>377</v>
      </c>
      <c r="F92" s="26" t="s">
        <v>209</v>
      </c>
      <c r="G92" s="26">
        <v>1000054881</v>
      </c>
      <c r="H92" s="28" t="s">
        <v>193</v>
      </c>
      <c r="I92" s="29">
        <v>111286.5</v>
      </c>
      <c r="J92" s="29">
        <v>20031.57</v>
      </c>
      <c r="K92" s="23">
        <f>I92+J92-L92</f>
        <v>131318.07</v>
      </c>
      <c r="L92" s="35"/>
    </row>
    <row r="93" spans="1:12" x14ac:dyDescent="0.25">
      <c r="A93" s="24">
        <v>44547</v>
      </c>
      <c r="B93" s="25" t="s">
        <v>203</v>
      </c>
      <c r="C93" s="25" t="s">
        <v>1486</v>
      </c>
      <c r="D93" s="26">
        <v>131755372</v>
      </c>
      <c r="E93" s="26">
        <v>591</v>
      </c>
      <c r="F93" s="26" t="s">
        <v>210</v>
      </c>
      <c r="G93" s="26">
        <v>1000055153</v>
      </c>
      <c r="H93" s="28" t="s">
        <v>193</v>
      </c>
      <c r="I93" s="29">
        <v>26636.5</v>
      </c>
      <c r="J93" s="29">
        <v>4794.57</v>
      </c>
      <c r="K93" s="23">
        <f>I93+J93-L93</f>
        <v>31431.07</v>
      </c>
      <c r="L93" s="35"/>
    </row>
    <row r="94" spans="1:12" x14ac:dyDescent="0.25">
      <c r="A94" s="24">
        <v>44594</v>
      </c>
      <c r="B94" s="25" t="s">
        <v>203</v>
      </c>
      <c r="C94" s="25"/>
      <c r="D94" s="26" t="s">
        <v>204</v>
      </c>
      <c r="E94" s="26">
        <v>651</v>
      </c>
      <c r="F94" s="26" t="s">
        <v>211</v>
      </c>
      <c r="G94" s="26">
        <v>1000055914</v>
      </c>
      <c r="H94" s="28" t="s">
        <v>1123</v>
      </c>
      <c r="I94" s="29">
        <v>53273</v>
      </c>
      <c r="J94" s="29">
        <v>9589.14</v>
      </c>
      <c r="K94" s="23">
        <f>I94+J94-L94</f>
        <v>62862.14</v>
      </c>
      <c r="L94" s="35"/>
    </row>
    <row r="95" spans="1:12" x14ac:dyDescent="0.25">
      <c r="A95" s="51"/>
      <c r="B95" s="52" t="str">
        <f>B96</f>
        <v xml:space="preserve">ARCADIA </v>
      </c>
      <c r="C95" s="52"/>
      <c r="D95" s="53">
        <f>D96</f>
        <v>132078918</v>
      </c>
      <c r="E95" s="139" t="s">
        <v>8</v>
      </c>
      <c r="F95" s="140"/>
      <c r="G95" s="140"/>
      <c r="H95" s="141"/>
      <c r="I95" s="54"/>
      <c r="J95" s="54"/>
      <c r="K95" s="54"/>
      <c r="L95" s="55">
        <f>SUM(K96:K97)</f>
        <v>546222</v>
      </c>
    </row>
    <row r="96" spans="1:12" ht="29.25" x14ac:dyDescent="0.25">
      <c r="A96" s="24">
        <v>44882</v>
      </c>
      <c r="B96" s="25" t="s">
        <v>202</v>
      </c>
      <c r="C96" s="25" t="s">
        <v>1475</v>
      </c>
      <c r="D96" s="26">
        <v>132078918</v>
      </c>
      <c r="E96" s="26">
        <v>12</v>
      </c>
      <c r="F96" s="26" t="s">
        <v>363</v>
      </c>
      <c r="G96" s="27" t="s">
        <v>1019</v>
      </c>
      <c r="H96" s="28" t="s">
        <v>1020</v>
      </c>
      <c r="I96" s="29">
        <v>147929</v>
      </c>
      <c r="J96" s="29">
        <v>26627.22</v>
      </c>
      <c r="K96" s="23">
        <f>I96+J96-L96</f>
        <v>174556.22</v>
      </c>
      <c r="L96" s="35"/>
    </row>
    <row r="97" spans="1:12" ht="29.25" x14ac:dyDescent="0.25">
      <c r="A97" s="56">
        <v>44946</v>
      </c>
      <c r="B97" s="25" t="s">
        <v>202</v>
      </c>
      <c r="C97" s="67" t="s">
        <v>1482</v>
      </c>
      <c r="D97" s="26">
        <v>132078918</v>
      </c>
      <c r="E97" s="26">
        <v>17</v>
      </c>
      <c r="F97" s="26" t="s">
        <v>367</v>
      </c>
      <c r="G97" s="27" t="s">
        <v>1019</v>
      </c>
      <c r="H97" s="28" t="s">
        <v>1020</v>
      </c>
      <c r="I97" s="57">
        <v>314971</v>
      </c>
      <c r="J97" s="57">
        <v>56694.78</v>
      </c>
      <c r="K97" s="23">
        <f>I97+J97-L97</f>
        <v>371665.78</v>
      </c>
      <c r="L97" s="35"/>
    </row>
    <row r="98" spans="1:12" x14ac:dyDescent="0.25">
      <c r="A98" s="51"/>
      <c r="B98" s="52" t="s">
        <v>1124</v>
      </c>
      <c r="C98" s="52"/>
      <c r="D98" s="53">
        <v>101464550</v>
      </c>
      <c r="E98" s="139" t="s">
        <v>172</v>
      </c>
      <c r="F98" s="140"/>
      <c r="G98" s="140"/>
      <c r="H98" s="141"/>
      <c r="I98" s="54"/>
      <c r="J98" s="54"/>
      <c r="K98" s="54"/>
      <c r="L98" s="55">
        <f>SUM(K99)</f>
        <v>1180</v>
      </c>
    </row>
    <row r="99" spans="1:12" x14ac:dyDescent="0.25">
      <c r="A99" s="24">
        <v>44897</v>
      </c>
      <c r="B99" s="25" t="s">
        <v>1124</v>
      </c>
      <c r="C99" s="25" t="s">
        <v>1482</v>
      </c>
      <c r="D99" s="26">
        <v>101464550</v>
      </c>
      <c r="E99" s="26">
        <v>6922</v>
      </c>
      <c r="F99" s="26" t="s">
        <v>541</v>
      </c>
      <c r="G99" s="27" t="s">
        <v>172</v>
      </c>
      <c r="H99" s="28" t="s">
        <v>1125</v>
      </c>
      <c r="I99" s="29">
        <v>1000</v>
      </c>
      <c r="J99" s="29">
        <v>180</v>
      </c>
      <c r="K99" s="23">
        <f>I99+J99-L99</f>
        <v>1180</v>
      </c>
      <c r="L99" s="35"/>
    </row>
    <row r="100" spans="1:12" x14ac:dyDescent="0.25">
      <c r="A100" s="51"/>
      <c r="B100" s="52" t="s">
        <v>1374</v>
      </c>
      <c r="C100" s="52"/>
      <c r="D100" s="53">
        <v>131515711</v>
      </c>
      <c r="E100" s="139" t="s">
        <v>1375</v>
      </c>
      <c r="F100" s="140"/>
      <c r="G100" s="140"/>
      <c r="H100" s="141"/>
      <c r="I100" s="54"/>
      <c r="J100" s="54"/>
      <c r="K100" s="54"/>
      <c r="L100" s="55">
        <f>SUM(K101:K106)</f>
        <v>1512302.1400000001</v>
      </c>
    </row>
    <row r="101" spans="1:12" ht="29.25" x14ac:dyDescent="0.25">
      <c r="A101" s="24">
        <v>44942</v>
      </c>
      <c r="B101" s="25" t="s">
        <v>1374</v>
      </c>
      <c r="C101" s="25"/>
      <c r="D101" s="26">
        <v>131515711</v>
      </c>
      <c r="E101" s="26">
        <v>154</v>
      </c>
      <c r="F101" s="26" t="s">
        <v>181</v>
      </c>
      <c r="G101" s="27" t="s">
        <v>1376</v>
      </c>
      <c r="H101" s="28" t="s">
        <v>18</v>
      </c>
      <c r="I101" s="29">
        <v>875000</v>
      </c>
      <c r="J101" s="29">
        <v>180</v>
      </c>
      <c r="K101" s="23">
        <f t="shared" ref="K101:K106" si="4">I101+J101-L101</f>
        <v>875180</v>
      </c>
      <c r="L101" s="35"/>
    </row>
    <row r="102" spans="1:12" ht="29.25" x14ac:dyDescent="0.25">
      <c r="A102" s="24">
        <v>44936</v>
      </c>
      <c r="B102" s="25" t="s">
        <v>1374</v>
      </c>
      <c r="C102" s="25" t="s">
        <v>1482</v>
      </c>
      <c r="D102" s="26">
        <v>131515711</v>
      </c>
      <c r="E102" s="26">
        <v>152</v>
      </c>
      <c r="F102" s="26" t="s">
        <v>180</v>
      </c>
      <c r="G102" s="27" t="s">
        <v>1376</v>
      </c>
      <c r="H102" s="28" t="s">
        <v>18</v>
      </c>
      <c r="I102" s="29">
        <v>88256</v>
      </c>
      <c r="J102" s="29">
        <v>0</v>
      </c>
      <c r="K102" s="23">
        <f t="shared" si="4"/>
        <v>88256</v>
      </c>
      <c r="L102" s="35"/>
    </row>
    <row r="103" spans="1:12" ht="29.25" x14ac:dyDescent="0.25">
      <c r="A103" s="24">
        <v>44946</v>
      </c>
      <c r="B103" s="25" t="s">
        <v>1374</v>
      </c>
      <c r="C103" s="25"/>
      <c r="D103" s="26">
        <v>131515711</v>
      </c>
      <c r="E103" s="26">
        <v>155</v>
      </c>
      <c r="F103" s="26" t="s">
        <v>182</v>
      </c>
      <c r="G103" s="27" t="s">
        <v>1376</v>
      </c>
      <c r="H103" s="28" t="s">
        <v>18</v>
      </c>
      <c r="I103" s="29">
        <v>225000</v>
      </c>
      <c r="J103" s="29">
        <v>0</v>
      </c>
      <c r="K103" s="23">
        <f t="shared" si="4"/>
        <v>225000</v>
      </c>
      <c r="L103" s="35"/>
    </row>
    <row r="104" spans="1:12" ht="29.25" x14ac:dyDescent="0.25">
      <c r="A104" s="24">
        <v>44936</v>
      </c>
      <c r="B104" s="25" t="s">
        <v>1374</v>
      </c>
      <c r="C104" s="25" t="s">
        <v>1482</v>
      </c>
      <c r="D104" s="26">
        <v>131515711</v>
      </c>
      <c r="E104" s="26">
        <v>153</v>
      </c>
      <c r="F104" s="26" t="s">
        <v>178</v>
      </c>
      <c r="G104" s="27" t="s">
        <v>1376</v>
      </c>
      <c r="H104" s="28" t="s">
        <v>18</v>
      </c>
      <c r="I104" s="29">
        <v>134460</v>
      </c>
      <c r="J104" s="29">
        <v>0</v>
      </c>
      <c r="K104" s="23">
        <f t="shared" si="4"/>
        <v>134460</v>
      </c>
      <c r="L104" s="35"/>
    </row>
    <row r="105" spans="1:12" x14ac:dyDescent="0.25">
      <c r="A105" s="24">
        <v>44950</v>
      </c>
      <c r="B105" s="25" t="s">
        <v>1374</v>
      </c>
      <c r="C105" s="25" t="s">
        <v>1476</v>
      </c>
      <c r="D105" s="26">
        <v>131515711</v>
      </c>
      <c r="E105" s="26">
        <v>157</v>
      </c>
      <c r="F105" s="26" t="s">
        <v>184</v>
      </c>
      <c r="G105" s="27">
        <v>100005818</v>
      </c>
      <c r="H105" s="28" t="s">
        <v>1377</v>
      </c>
      <c r="I105" s="29">
        <v>87868.26</v>
      </c>
      <c r="J105" s="29">
        <v>0</v>
      </c>
      <c r="K105" s="23">
        <f t="shared" si="4"/>
        <v>87868.26</v>
      </c>
      <c r="L105" s="35"/>
    </row>
    <row r="106" spans="1:12" x14ac:dyDescent="0.25">
      <c r="A106" s="24">
        <v>44950</v>
      </c>
      <c r="B106" s="25" t="s">
        <v>1374</v>
      </c>
      <c r="C106" s="25" t="s">
        <v>1476</v>
      </c>
      <c r="D106" s="26">
        <v>131515711</v>
      </c>
      <c r="E106" s="26">
        <v>156</v>
      </c>
      <c r="F106" s="26" t="s">
        <v>183</v>
      </c>
      <c r="G106" s="27">
        <v>100005818</v>
      </c>
      <c r="H106" s="28" t="s">
        <v>1378</v>
      </c>
      <c r="I106" s="29">
        <v>101537.88</v>
      </c>
      <c r="J106" s="29">
        <v>0</v>
      </c>
      <c r="K106" s="23">
        <f t="shared" si="4"/>
        <v>101537.88</v>
      </c>
      <c r="L106" s="35"/>
    </row>
    <row r="107" spans="1:12" x14ac:dyDescent="0.25">
      <c r="A107" s="51"/>
      <c r="B107" s="52" t="s">
        <v>213</v>
      </c>
      <c r="C107" s="52"/>
      <c r="D107" s="53" t="s">
        <v>214</v>
      </c>
      <c r="E107" s="139" t="s">
        <v>212</v>
      </c>
      <c r="F107" s="140"/>
      <c r="G107" s="140"/>
      <c r="H107" s="141"/>
      <c r="I107" s="54"/>
      <c r="J107" s="54"/>
      <c r="K107" s="54"/>
      <c r="L107" s="68">
        <f>SUM(K108:K120)</f>
        <v>858745.5199999999</v>
      </c>
    </row>
    <row r="108" spans="1:12" x14ac:dyDescent="0.25">
      <c r="A108" s="24">
        <v>44664</v>
      </c>
      <c r="B108" s="25" t="s">
        <v>213</v>
      </c>
      <c r="C108" s="25"/>
      <c r="D108" s="26" t="s">
        <v>214</v>
      </c>
      <c r="E108" s="26">
        <v>14</v>
      </c>
      <c r="F108" s="26" t="s">
        <v>215</v>
      </c>
      <c r="G108" s="26">
        <v>1000056425</v>
      </c>
      <c r="H108" s="28" t="s">
        <v>18</v>
      </c>
      <c r="I108" s="29">
        <v>41332</v>
      </c>
      <c r="J108" s="29">
        <v>0</v>
      </c>
      <c r="K108" s="23">
        <f t="shared" ref="K108:K120" si="5">I108+J108-L108</f>
        <v>41332</v>
      </c>
      <c r="L108" s="35"/>
    </row>
    <row r="109" spans="1:12" x14ac:dyDescent="0.25">
      <c r="A109" s="24">
        <v>44700</v>
      </c>
      <c r="B109" s="25" t="s">
        <v>213</v>
      </c>
      <c r="C109" s="25"/>
      <c r="D109" s="26" t="s">
        <v>214</v>
      </c>
      <c r="E109" s="26">
        <v>10</v>
      </c>
      <c r="F109" s="26" t="s">
        <v>216</v>
      </c>
      <c r="G109" s="26">
        <v>1000056426</v>
      </c>
      <c r="H109" s="28" t="s">
        <v>18</v>
      </c>
      <c r="I109" s="29">
        <v>135697.5</v>
      </c>
      <c r="J109" s="29">
        <v>0</v>
      </c>
      <c r="K109" s="23">
        <f t="shared" si="5"/>
        <v>135697.5</v>
      </c>
      <c r="L109" s="35"/>
    </row>
    <row r="110" spans="1:12" x14ac:dyDescent="0.25">
      <c r="A110" s="24">
        <v>44700</v>
      </c>
      <c r="B110" s="25" t="s">
        <v>213</v>
      </c>
      <c r="C110" s="25"/>
      <c r="D110" s="26" t="s">
        <v>214</v>
      </c>
      <c r="E110" s="26">
        <v>19</v>
      </c>
      <c r="F110" s="26" t="s">
        <v>217</v>
      </c>
      <c r="G110" s="26">
        <v>1000056429</v>
      </c>
      <c r="H110" s="28" t="s">
        <v>18</v>
      </c>
      <c r="I110" s="29">
        <v>41245.599999999999</v>
      </c>
      <c r="J110" s="29">
        <v>7424.21</v>
      </c>
      <c r="K110" s="23">
        <f t="shared" si="5"/>
        <v>48669.81</v>
      </c>
      <c r="L110" s="35"/>
    </row>
    <row r="111" spans="1:12" x14ac:dyDescent="0.25">
      <c r="A111" s="24">
        <v>44692</v>
      </c>
      <c r="B111" s="25" t="s">
        <v>213</v>
      </c>
      <c r="C111" s="25"/>
      <c r="D111" s="26" t="s">
        <v>214</v>
      </c>
      <c r="E111" s="26">
        <v>32</v>
      </c>
      <c r="F111" s="26" t="s">
        <v>218</v>
      </c>
      <c r="G111" s="26">
        <v>1000056628</v>
      </c>
      <c r="H111" s="28" t="s">
        <v>18</v>
      </c>
      <c r="I111" s="29">
        <v>114000</v>
      </c>
      <c r="J111" s="29">
        <v>0</v>
      </c>
      <c r="K111" s="23">
        <f t="shared" si="5"/>
        <v>114000</v>
      </c>
      <c r="L111" s="35"/>
    </row>
    <row r="112" spans="1:12" x14ac:dyDescent="0.25">
      <c r="A112" s="24">
        <v>44697</v>
      </c>
      <c r="B112" s="25" t="s">
        <v>213</v>
      </c>
      <c r="C112" s="25"/>
      <c r="D112" s="26" t="s">
        <v>214</v>
      </c>
      <c r="E112" s="26">
        <v>12</v>
      </c>
      <c r="F112" s="26" t="s">
        <v>219</v>
      </c>
      <c r="G112" s="26">
        <v>1000056648</v>
      </c>
      <c r="H112" s="28" t="s">
        <v>18</v>
      </c>
      <c r="I112" s="29">
        <v>7989.38</v>
      </c>
      <c r="J112" s="29">
        <v>0</v>
      </c>
      <c r="K112" s="23">
        <f t="shared" si="5"/>
        <v>7989.38</v>
      </c>
      <c r="L112" s="35"/>
    </row>
    <row r="113" spans="1:12" x14ac:dyDescent="0.25">
      <c r="A113" s="24">
        <v>44705</v>
      </c>
      <c r="B113" s="25" t="s">
        <v>213</v>
      </c>
      <c r="C113" s="25"/>
      <c r="D113" s="26" t="s">
        <v>214</v>
      </c>
      <c r="E113" s="26">
        <v>15</v>
      </c>
      <c r="F113" s="26" t="s">
        <v>220</v>
      </c>
      <c r="G113" s="26">
        <v>1000056695</v>
      </c>
      <c r="H113" s="28" t="s">
        <v>18</v>
      </c>
      <c r="I113" s="29">
        <v>32425</v>
      </c>
      <c r="J113" s="29">
        <v>0</v>
      </c>
      <c r="K113" s="23">
        <f t="shared" si="5"/>
        <v>32425</v>
      </c>
      <c r="L113" s="35"/>
    </row>
    <row r="114" spans="1:12" x14ac:dyDescent="0.25">
      <c r="A114" s="24">
        <v>44712</v>
      </c>
      <c r="B114" s="25" t="s">
        <v>213</v>
      </c>
      <c r="C114" s="25"/>
      <c r="D114" s="26" t="s">
        <v>214</v>
      </c>
      <c r="E114" s="26">
        <v>19</v>
      </c>
      <c r="F114" s="26" t="s">
        <v>221</v>
      </c>
      <c r="G114" s="26">
        <v>1000056698</v>
      </c>
      <c r="H114" s="28" t="s">
        <v>8</v>
      </c>
      <c r="I114" s="29">
        <v>1798.5</v>
      </c>
      <c r="J114" s="29">
        <v>323.73</v>
      </c>
      <c r="K114" s="23">
        <f t="shared" si="5"/>
        <v>2122.23</v>
      </c>
      <c r="L114" s="35"/>
    </row>
    <row r="115" spans="1:12" x14ac:dyDescent="0.25">
      <c r="A115" s="24">
        <v>44685</v>
      </c>
      <c r="B115" s="25" t="s">
        <v>213</v>
      </c>
      <c r="C115" s="25"/>
      <c r="D115" s="26" t="s">
        <v>214</v>
      </c>
      <c r="E115" s="26">
        <v>111</v>
      </c>
      <c r="F115" s="26" t="s">
        <v>222</v>
      </c>
      <c r="G115" s="26" t="s">
        <v>1379</v>
      </c>
      <c r="H115" s="28" t="s">
        <v>18</v>
      </c>
      <c r="I115" s="29">
        <v>129080</v>
      </c>
      <c r="J115" s="29">
        <v>0</v>
      </c>
      <c r="K115" s="23">
        <f t="shared" si="5"/>
        <v>129080</v>
      </c>
      <c r="L115" s="35"/>
    </row>
    <row r="116" spans="1:12" x14ac:dyDescent="0.25">
      <c r="A116" s="24">
        <v>44736</v>
      </c>
      <c r="B116" s="25" t="s">
        <v>213</v>
      </c>
      <c r="C116" s="25"/>
      <c r="D116" s="26" t="s">
        <v>214</v>
      </c>
      <c r="E116" s="26">
        <v>20</v>
      </c>
      <c r="F116" s="26" t="s">
        <v>223</v>
      </c>
      <c r="G116" s="26">
        <v>1000056963</v>
      </c>
      <c r="H116" s="28" t="s">
        <v>18</v>
      </c>
      <c r="I116" s="29">
        <v>48000</v>
      </c>
      <c r="J116" s="29">
        <v>0</v>
      </c>
      <c r="K116" s="23">
        <f t="shared" si="5"/>
        <v>48000</v>
      </c>
      <c r="L116" s="35"/>
    </row>
    <row r="117" spans="1:12" x14ac:dyDescent="0.25">
      <c r="A117" s="24">
        <v>44827</v>
      </c>
      <c r="B117" s="25" t="s">
        <v>213</v>
      </c>
      <c r="C117" s="25" t="s">
        <v>1476</v>
      </c>
      <c r="D117" s="26" t="s">
        <v>214</v>
      </c>
      <c r="E117" s="26">
        <v>115</v>
      </c>
      <c r="F117" s="26" t="s">
        <v>224</v>
      </c>
      <c r="G117" s="26">
        <v>1000057571</v>
      </c>
      <c r="H117" s="28" t="s">
        <v>18</v>
      </c>
      <c r="I117" s="29">
        <v>20856</v>
      </c>
      <c r="J117" s="29"/>
      <c r="K117" s="23">
        <f t="shared" si="5"/>
        <v>20856</v>
      </c>
      <c r="L117" s="35"/>
    </row>
    <row r="118" spans="1:12" x14ac:dyDescent="0.25">
      <c r="A118" s="24">
        <v>44827</v>
      </c>
      <c r="B118" s="25" t="s">
        <v>213</v>
      </c>
      <c r="C118" s="25" t="s">
        <v>1476</v>
      </c>
      <c r="D118" s="26" t="s">
        <v>214</v>
      </c>
      <c r="E118" s="26">
        <v>117</v>
      </c>
      <c r="F118" s="26" t="s">
        <v>225</v>
      </c>
      <c r="G118" s="26">
        <v>1000057592</v>
      </c>
      <c r="H118" s="28" t="s">
        <v>18</v>
      </c>
      <c r="I118" s="29">
        <v>31800</v>
      </c>
      <c r="J118" s="29"/>
      <c r="K118" s="23">
        <f t="shared" si="5"/>
        <v>31800</v>
      </c>
      <c r="L118" s="35"/>
    </row>
    <row r="119" spans="1:12" x14ac:dyDescent="0.25">
      <c r="A119" s="24">
        <v>44854</v>
      </c>
      <c r="B119" s="25" t="s">
        <v>213</v>
      </c>
      <c r="C119" s="25" t="s">
        <v>1476</v>
      </c>
      <c r="D119" s="26" t="s">
        <v>214</v>
      </c>
      <c r="E119" s="26">
        <v>126</v>
      </c>
      <c r="F119" s="26" t="s">
        <v>1021</v>
      </c>
      <c r="G119" s="26">
        <v>1000057721</v>
      </c>
      <c r="H119" s="28" t="s">
        <v>18</v>
      </c>
      <c r="I119" s="29">
        <v>90990</v>
      </c>
      <c r="J119" s="29">
        <v>0</v>
      </c>
      <c r="K119" s="23">
        <f t="shared" si="5"/>
        <v>90990</v>
      </c>
      <c r="L119" s="30"/>
    </row>
    <row r="120" spans="1:12" x14ac:dyDescent="0.25">
      <c r="A120" s="24">
        <v>44662</v>
      </c>
      <c r="B120" s="25" t="s">
        <v>213</v>
      </c>
      <c r="C120" s="25"/>
      <c r="D120" s="26" t="s">
        <v>214</v>
      </c>
      <c r="E120" s="26">
        <v>21</v>
      </c>
      <c r="F120" s="26" t="s">
        <v>1022</v>
      </c>
      <c r="G120" s="26">
        <v>1000056428</v>
      </c>
      <c r="H120" s="28" t="s">
        <v>8</v>
      </c>
      <c r="I120" s="29">
        <v>132020</v>
      </c>
      <c r="J120" s="29">
        <v>23763.599999999999</v>
      </c>
      <c r="K120" s="23">
        <f t="shared" si="5"/>
        <v>155783.6</v>
      </c>
      <c r="L120" s="30"/>
    </row>
    <row r="121" spans="1:12" x14ac:dyDescent="0.25">
      <c r="A121" s="51"/>
      <c r="B121" s="52" t="s">
        <v>59</v>
      </c>
      <c r="C121" s="52"/>
      <c r="D121" s="53" t="s">
        <v>67</v>
      </c>
      <c r="E121" s="139" t="s">
        <v>226</v>
      </c>
      <c r="F121" s="140"/>
      <c r="G121" s="140"/>
      <c r="H121" s="141"/>
      <c r="I121" s="54"/>
      <c r="J121" s="54"/>
      <c r="K121" s="54"/>
      <c r="L121" s="55">
        <f>SUM(K122:K185)</f>
        <v>6339054.4000000004</v>
      </c>
    </row>
    <row r="122" spans="1:12" x14ac:dyDescent="0.25">
      <c r="A122" s="24">
        <v>44664</v>
      </c>
      <c r="B122" s="25" t="s">
        <v>59</v>
      </c>
      <c r="C122" s="25"/>
      <c r="D122" s="26" t="s">
        <v>67</v>
      </c>
      <c r="E122" s="26">
        <v>92</v>
      </c>
      <c r="F122" s="26" t="s">
        <v>231</v>
      </c>
      <c r="G122" s="26">
        <v>1000056454</v>
      </c>
      <c r="H122" s="28" t="s">
        <v>8</v>
      </c>
      <c r="I122" s="29">
        <v>38987</v>
      </c>
      <c r="J122" s="29">
        <v>0</v>
      </c>
      <c r="K122" s="23">
        <f t="shared" ref="K122:K153" si="6">I122+J122-L122</f>
        <v>38987</v>
      </c>
      <c r="L122" s="35"/>
    </row>
    <row r="123" spans="1:12" x14ac:dyDescent="0.25">
      <c r="A123" s="24">
        <v>44704</v>
      </c>
      <c r="B123" s="25" t="s">
        <v>59</v>
      </c>
      <c r="C123" s="25" t="s">
        <v>1482</v>
      </c>
      <c r="D123" s="26" t="s">
        <v>67</v>
      </c>
      <c r="E123" s="26">
        <v>95</v>
      </c>
      <c r="F123" s="26" t="s">
        <v>233</v>
      </c>
      <c r="G123" s="26">
        <v>1000056706</v>
      </c>
      <c r="H123" s="28" t="s">
        <v>18</v>
      </c>
      <c r="I123" s="29">
        <v>135100</v>
      </c>
      <c r="J123" s="29">
        <v>0</v>
      </c>
      <c r="K123" s="23">
        <f t="shared" si="6"/>
        <v>135100</v>
      </c>
      <c r="L123" s="35"/>
    </row>
    <row r="124" spans="1:12" x14ac:dyDescent="0.25">
      <c r="A124" s="24">
        <v>44714</v>
      </c>
      <c r="B124" s="25" t="s">
        <v>59</v>
      </c>
      <c r="C124" s="25"/>
      <c r="D124" s="26" t="s">
        <v>67</v>
      </c>
      <c r="E124" s="26">
        <v>98</v>
      </c>
      <c r="F124" s="26" t="s">
        <v>235</v>
      </c>
      <c r="G124" s="26">
        <v>1000056797</v>
      </c>
      <c r="H124" s="28" t="s">
        <v>42</v>
      </c>
      <c r="I124" s="29">
        <v>122340</v>
      </c>
      <c r="J124" s="29">
        <v>22021.200000000001</v>
      </c>
      <c r="K124" s="23">
        <f t="shared" si="6"/>
        <v>144361.20000000001</v>
      </c>
      <c r="L124" s="35"/>
    </row>
    <row r="125" spans="1:12" x14ac:dyDescent="0.25">
      <c r="A125" s="24">
        <v>44714</v>
      </c>
      <c r="B125" s="25" t="s">
        <v>59</v>
      </c>
      <c r="C125" s="25" t="s">
        <v>1482</v>
      </c>
      <c r="D125" s="26" t="s">
        <v>67</v>
      </c>
      <c r="E125" s="26">
        <v>97</v>
      </c>
      <c r="F125" s="26" t="s">
        <v>236</v>
      </c>
      <c r="G125" s="26">
        <v>1000056812</v>
      </c>
      <c r="H125" s="28" t="s">
        <v>18</v>
      </c>
      <c r="I125" s="29">
        <v>108700</v>
      </c>
      <c r="J125" s="29">
        <v>0</v>
      </c>
      <c r="K125" s="23">
        <f t="shared" si="6"/>
        <v>108700</v>
      </c>
      <c r="L125" s="35"/>
    </row>
    <row r="126" spans="1:12" x14ac:dyDescent="0.25">
      <c r="A126" s="24">
        <v>44727</v>
      </c>
      <c r="B126" s="25" t="s">
        <v>59</v>
      </c>
      <c r="C126" s="25"/>
      <c r="D126" s="26" t="s">
        <v>67</v>
      </c>
      <c r="E126" s="26">
        <v>99</v>
      </c>
      <c r="F126" s="26" t="s">
        <v>237</v>
      </c>
      <c r="G126" s="26">
        <v>1000056898</v>
      </c>
      <c r="H126" s="28" t="s">
        <v>42</v>
      </c>
      <c r="I126" s="29">
        <v>119700</v>
      </c>
      <c r="J126" s="29">
        <v>21546</v>
      </c>
      <c r="K126" s="23">
        <f t="shared" si="6"/>
        <v>141246</v>
      </c>
      <c r="L126" s="35"/>
    </row>
    <row r="127" spans="1:12" x14ac:dyDescent="0.25">
      <c r="A127" s="24">
        <v>44727</v>
      </c>
      <c r="B127" s="25" t="s">
        <v>59</v>
      </c>
      <c r="C127" s="25"/>
      <c r="D127" s="26" t="s">
        <v>67</v>
      </c>
      <c r="E127" s="26">
        <v>100</v>
      </c>
      <c r="F127" s="26" t="s">
        <v>238</v>
      </c>
      <c r="G127" s="26">
        <v>1000056912</v>
      </c>
      <c r="H127" s="28" t="s">
        <v>18</v>
      </c>
      <c r="I127" s="29">
        <v>39500</v>
      </c>
      <c r="J127" s="29">
        <v>0</v>
      </c>
      <c r="K127" s="23">
        <f t="shared" si="6"/>
        <v>39500</v>
      </c>
      <c r="L127" s="35"/>
    </row>
    <row r="128" spans="1:12" x14ac:dyDescent="0.25">
      <c r="A128" s="24">
        <v>44727</v>
      </c>
      <c r="B128" s="25" t="s">
        <v>59</v>
      </c>
      <c r="C128" s="25"/>
      <c r="D128" s="26" t="s">
        <v>67</v>
      </c>
      <c r="E128" s="26">
        <v>101</v>
      </c>
      <c r="F128" s="26" t="s">
        <v>239</v>
      </c>
      <c r="G128" s="26">
        <v>1000056948</v>
      </c>
      <c r="H128" s="28" t="s">
        <v>18</v>
      </c>
      <c r="I128" s="29">
        <v>63200</v>
      </c>
      <c r="J128" s="29">
        <v>0</v>
      </c>
      <c r="K128" s="23">
        <f t="shared" si="6"/>
        <v>63200</v>
      </c>
      <c r="L128" s="35"/>
    </row>
    <row r="129" spans="1:12" x14ac:dyDescent="0.25">
      <c r="A129" s="24">
        <v>44749</v>
      </c>
      <c r="B129" s="25" t="s">
        <v>59</v>
      </c>
      <c r="C129" s="25"/>
      <c r="D129" s="26" t="s">
        <v>67</v>
      </c>
      <c r="E129" s="26">
        <v>102</v>
      </c>
      <c r="F129" s="26" t="s">
        <v>240</v>
      </c>
      <c r="G129" s="26">
        <v>1000057036</v>
      </c>
      <c r="H129" s="28" t="s">
        <v>18</v>
      </c>
      <c r="I129" s="29">
        <v>109100</v>
      </c>
      <c r="J129" s="29">
        <v>0</v>
      </c>
      <c r="K129" s="23">
        <f t="shared" si="6"/>
        <v>109100</v>
      </c>
      <c r="L129" s="35"/>
    </row>
    <row r="130" spans="1:12" x14ac:dyDescent="0.25">
      <c r="A130" s="24">
        <v>44762</v>
      </c>
      <c r="B130" s="25" t="s">
        <v>59</v>
      </c>
      <c r="C130" s="25"/>
      <c r="D130" s="26" t="s">
        <v>67</v>
      </c>
      <c r="E130" s="26">
        <v>103</v>
      </c>
      <c r="F130" s="26" t="s">
        <v>241</v>
      </c>
      <c r="G130" s="26">
        <v>1000057113</v>
      </c>
      <c r="H130" s="28" t="s">
        <v>18</v>
      </c>
      <c r="I130" s="29">
        <v>79460</v>
      </c>
      <c r="J130" s="29">
        <v>0</v>
      </c>
      <c r="K130" s="23">
        <f t="shared" si="6"/>
        <v>79460</v>
      </c>
      <c r="L130" s="35"/>
    </row>
    <row r="131" spans="1:12" x14ac:dyDescent="0.25">
      <c r="A131" s="24">
        <v>44762</v>
      </c>
      <c r="B131" s="25" t="s">
        <v>59</v>
      </c>
      <c r="C131" s="25"/>
      <c r="D131" s="26">
        <v>131999123</v>
      </c>
      <c r="E131" s="26">
        <v>104</v>
      </c>
      <c r="F131" s="26" t="s">
        <v>242</v>
      </c>
      <c r="G131" s="26">
        <v>1000057114</v>
      </c>
      <c r="H131" s="28" t="s">
        <v>18</v>
      </c>
      <c r="I131" s="29">
        <v>79800</v>
      </c>
      <c r="J131" s="29">
        <v>14364</v>
      </c>
      <c r="K131" s="23">
        <f t="shared" si="6"/>
        <v>94164</v>
      </c>
      <c r="L131" s="35"/>
    </row>
    <row r="132" spans="1:12" x14ac:dyDescent="0.25">
      <c r="A132" s="24">
        <v>44764</v>
      </c>
      <c r="B132" s="25" t="s">
        <v>59</v>
      </c>
      <c r="C132" s="25"/>
      <c r="D132" s="26" t="s">
        <v>67</v>
      </c>
      <c r="E132" s="26">
        <v>105</v>
      </c>
      <c r="F132" s="26" t="s">
        <v>243</v>
      </c>
      <c r="G132" s="26">
        <v>1000057150</v>
      </c>
      <c r="H132" s="28" t="s">
        <v>18</v>
      </c>
      <c r="I132" s="29">
        <v>73500</v>
      </c>
      <c r="J132" s="29">
        <v>0</v>
      </c>
      <c r="K132" s="23">
        <f t="shared" si="6"/>
        <v>73500</v>
      </c>
      <c r="L132" s="35"/>
    </row>
    <row r="133" spans="1:12" x14ac:dyDescent="0.25">
      <c r="A133" s="24">
        <v>44774</v>
      </c>
      <c r="B133" s="25" t="s">
        <v>59</v>
      </c>
      <c r="C133" s="25"/>
      <c r="D133" s="26" t="s">
        <v>67</v>
      </c>
      <c r="E133" s="26">
        <v>106</v>
      </c>
      <c r="F133" s="26" t="s">
        <v>244</v>
      </c>
      <c r="G133" s="26">
        <v>1000057190</v>
      </c>
      <c r="H133" s="28" t="s">
        <v>18</v>
      </c>
      <c r="I133" s="29">
        <v>78000</v>
      </c>
      <c r="J133" s="29">
        <v>0</v>
      </c>
      <c r="K133" s="23">
        <f t="shared" si="6"/>
        <v>78000</v>
      </c>
      <c r="L133" s="35"/>
    </row>
    <row r="134" spans="1:12" x14ac:dyDescent="0.25">
      <c r="A134" s="24">
        <v>44778</v>
      </c>
      <c r="B134" s="25" t="s">
        <v>59</v>
      </c>
      <c r="C134" s="25"/>
      <c r="D134" s="26" t="s">
        <v>67</v>
      </c>
      <c r="E134" s="26">
        <v>107</v>
      </c>
      <c r="F134" s="26" t="s">
        <v>245</v>
      </c>
      <c r="G134" s="26">
        <v>1000057232</v>
      </c>
      <c r="H134" s="28" t="s">
        <v>18</v>
      </c>
      <c r="I134" s="29">
        <v>117000</v>
      </c>
      <c r="J134" s="29">
        <v>0</v>
      </c>
      <c r="K134" s="23">
        <f t="shared" si="6"/>
        <v>117000</v>
      </c>
      <c r="L134" s="35"/>
    </row>
    <row r="135" spans="1:12" x14ac:dyDescent="0.25">
      <c r="A135" s="24">
        <v>44778</v>
      </c>
      <c r="B135" s="25" t="s">
        <v>59</v>
      </c>
      <c r="C135" s="25"/>
      <c r="D135" s="26" t="s">
        <v>67</v>
      </c>
      <c r="E135" s="26">
        <v>108</v>
      </c>
      <c r="F135" s="26" t="s">
        <v>246</v>
      </c>
      <c r="G135" s="26">
        <v>1000057255</v>
      </c>
      <c r="H135" s="28" t="s">
        <v>8</v>
      </c>
      <c r="I135" s="29">
        <v>116760</v>
      </c>
      <c r="J135" s="29">
        <v>11124</v>
      </c>
      <c r="K135" s="23">
        <f t="shared" si="6"/>
        <v>127884</v>
      </c>
      <c r="L135" s="35"/>
    </row>
    <row r="136" spans="1:12" x14ac:dyDescent="0.25">
      <c r="A136" s="24">
        <v>44784</v>
      </c>
      <c r="B136" s="25" t="s">
        <v>59</v>
      </c>
      <c r="C136" s="25"/>
      <c r="D136" s="26" t="s">
        <v>67</v>
      </c>
      <c r="E136" s="26">
        <v>109</v>
      </c>
      <c r="F136" s="26" t="s">
        <v>247</v>
      </c>
      <c r="G136" s="26">
        <v>1000057282</v>
      </c>
      <c r="H136" s="28" t="s">
        <v>18</v>
      </c>
      <c r="I136" s="29">
        <v>17000</v>
      </c>
      <c r="J136" s="29">
        <v>0</v>
      </c>
      <c r="K136" s="23">
        <f t="shared" si="6"/>
        <v>17000</v>
      </c>
      <c r="L136" s="35"/>
    </row>
    <row r="137" spans="1:12" x14ac:dyDescent="0.25">
      <c r="A137" s="24">
        <v>44796</v>
      </c>
      <c r="B137" s="25" t="s">
        <v>59</v>
      </c>
      <c r="C137" s="25"/>
      <c r="D137" s="26" t="s">
        <v>67</v>
      </c>
      <c r="E137" s="26">
        <v>110</v>
      </c>
      <c r="F137" s="26" t="s">
        <v>248</v>
      </c>
      <c r="G137" s="26">
        <v>1000057315</v>
      </c>
      <c r="H137" s="28" t="s">
        <v>18</v>
      </c>
      <c r="I137" s="29">
        <v>30400</v>
      </c>
      <c r="J137" s="29">
        <v>0</v>
      </c>
      <c r="K137" s="23">
        <f t="shared" si="6"/>
        <v>30400</v>
      </c>
      <c r="L137" s="35"/>
    </row>
    <row r="138" spans="1:12" x14ac:dyDescent="0.25">
      <c r="A138" s="24">
        <v>44802</v>
      </c>
      <c r="B138" s="25" t="s">
        <v>59</v>
      </c>
      <c r="C138" s="25"/>
      <c r="D138" s="26" t="s">
        <v>67</v>
      </c>
      <c r="E138" s="26">
        <v>111</v>
      </c>
      <c r="F138" s="26" t="s">
        <v>249</v>
      </c>
      <c r="G138" s="26">
        <v>1000057374</v>
      </c>
      <c r="H138" s="28" t="s">
        <v>18</v>
      </c>
      <c r="I138" s="29">
        <v>120000</v>
      </c>
      <c r="J138" s="29">
        <v>0</v>
      </c>
      <c r="K138" s="23">
        <f t="shared" si="6"/>
        <v>120000</v>
      </c>
      <c r="L138" s="35"/>
    </row>
    <row r="139" spans="1:12" x14ac:dyDescent="0.25">
      <c r="A139" s="24">
        <v>44802</v>
      </c>
      <c r="B139" s="25" t="s">
        <v>59</v>
      </c>
      <c r="C139" s="25"/>
      <c r="D139" s="26" t="s">
        <v>67</v>
      </c>
      <c r="E139" s="26">
        <v>112</v>
      </c>
      <c r="F139" s="26" t="s">
        <v>250</v>
      </c>
      <c r="G139" s="26">
        <v>1000057382</v>
      </c>
      <c r="H139" s="28" t="s">
        <v>18</v>
      </c>
      <c r="I139" s="29">
        <v>120000</v>
      </c>
      <c r="J139" s="29">
        <v>0</v>
      </c>
      <c r="K139" s="23">
        <f t="shared" si="6"/>
        <v>120000</v>
      </c>
      <c r="L139" s="35"/>
    </row>
    <row r="140" spans="1:12" x14ac:dyDescent="0.25">
      <c r="A140" s="24">
        <v>44813</v>
      </c>
      <c r="B140" s="25" t="s">
        <v>59</v>
      </c>
      <c r="C140" s="25"/>
      <c r="D140" s="26" t="s">
        <v>67</v>
      </c>
      <c r="E140" s="26">
        <v>113</v>
      </c>
      <c r="F140" s="26" t="s">
        <v>251</v>
      </c>
      <c r="G140" s="26">
        <v>1000057434</v>
      </c>
      <c r="H140" s="28" t="s">
        <v>18</v>
      </c>
      <c r="I140" s="29">
        <v>29800</v>
      </c>
      <c r="J140" s="29">
        <v>0</v>
      </c>
      <c r="K140" s="23">
        <f t="shared" si="6"/>
        <v>29800</v>
      </c>
      <c r="L140" s="35"/>
    </row>
    <row r="141" spans="1:12" x14ac:dyDescent="0.25">
      <c r="A141" s="24">
        <v>44813</v>
      </c>
      <c r="B141" s="25" t="s">
        <v>59</v>
      </c>
      <c r="C141" s="25"/>
      <c r="D141" s="26" t="s">
        <v>67</v>
      </c>
      <c r="E141" s="26">
        <v>114</v>
      </c>
      <c r="F141" s="26" t="s">
        <v>252</v>
      </c>
      <c r="G141" s="26">
        <v>1000057470</v>
      </c>
      <c r="H141" s="28" t="s">
        <v>18</v>
      </c>
      <c r="I141" s="29">
        <v>28750</v>
      </c>
      <c r="J141" s="29">
        <v>5175</v>
      </c>
      <c r="K141" s="23">
        <f t="shared" si="6"/>
        <v>33925</v>
      </c>
      <c r="L141" s="35"/>
    </row>
    <row r="142" spans="1:12" x14ac:dyDescent="0.25">
      <c r="A142" s="24">
        <v>44827</v>
      </c>
      <c r="B142" s="25" t="s">
        <v>59</v>
      </c>
      <c r="C142" s="25"/>
      <c r="D142" s="26">
        <v>131999123</v>
      </c>
      <c r="E142" s="26">
        <v>115</v>
      </c>
      <c r="F142" s="26" t="s">
        <v>224</v>
      </c>
      <c r="G142" s="26">
        <v>1000057571</v>
      </c>
      <c r="H142" s="28" t="s">
        <v>37</v>
      </c>
      <c r="I142" s="29">
        <v>20856</v>
      </c>
      <c r="J142" s="29">
        <v>0</v>
      </c>
      <c r="K142" s="23">
        <f t="shared" si="6"/>
        <v>20856</v>
      </c>
      <c r="L142" s="35"/>
    </row>
    <row r="143" spans="1:12" x14ac:dyDescent="0.25">
      <c r="A143" s="24">
        <v>44827</v>
      </c>
      <c r="B143" s="25" t="s">
        <v>59</v>
      </c>
      <c r="C143" s="25"/>
      <c r="D143" s="26">
        <v>131999123</v>
      </c>
      <c r="E143" s="26">
        <v>117</v>
      </c>
      <c r="F143" s="26" t="s">
        <v>225</v>
      </c>
      <c r="G143" s="26">
        <v>1000057592</v>
      </c>
      <c r="H143" s="28" t="s">
        <v>37</v>
      </c>
      <c r="I143" s="29">
        <v>31800</v>
      </c>
      <c r="J143" s="29">
        <v>0</v>
      </c>
      <c r="K143" s="23">
        <f t="shared" si="6"/>
        <v>31800</v>
      </c>
      <c r="L143" s="35"/>
    </row>
    <row r="144" spans="1:12" x14ac:dyDescent="0.25">
      <c r="A144" s="24">
        <v>44831</v>
      </c>
      <c r="B144" s="25" t="s">
        <v>59</v>
      </c>
      <c r="C144" s="25"/>
      <c r="D144" s="26" t="s">
        <v>67</v>
      </c>
      <c r="E144" s="26">
        <v>119</v>
      </c>
      <c r="F144" s="26" t="s">
        <v>253</v>
      </c>
      <c r="G144" s="26">
        <v>1000057603</v>
      </c>
      <c r="H144" s="28" t="s">
        <v>18</v>
      </c>
      <c r="I144" s="29">
        <v>88906</v>
      </c>
      <c r="J144" s="29">
        <v>0</v>
      </c>
      <c r="K144" s="23">
        <f t="shared" si="6"/>
        <v>88906</v>
      </c>
      <c r="L144" s="35"/>
    </row>
    <row r="145" spans="1:12" x14ac:dyDescent="0.25">
      <c r="A145" s="24">
        <v>44831</v>
      </c>
      <c r="B145" s="25" t="s">
        <v>59</v>
      </c>
      <c r="C145" s="25"/>
      <c r="D145" s="26" t="s">
        <v>67</v>
      </c>
      <c r="E145" s="26">
        <v>120</v>
      </c>
      <c r="F145" s="26" t="s">
        <v>254</v>
      </c>
      <c r="G145" s="26">
        <v>1000057604</v>
      </c>
      <c r="H145" s="28" t="s">
        <v>18</v>
      </c>
      <c r="I145" s="29">
        <v>120000</v>
      </c>
      <c r="J145" s="29">
        <v>0</v>
      </c>
      <c r="K145" s="23">
        <f t="shared" si="6"/>
        <v>120000</v>
      </c>
      <c r="L145" s="35"/>
    </row>
    <row r="146" spans="1:12" x14ac:dyDescent="0.25">
      <c r="A146" s="24">
        <v>44831</v>
      </c>
      <c r="B146" s="25" t="s">
        <v>59</v>
      </c>
      <c r="C146" s="25"/>
      <c r="D146" s="26" t="s">
        <v>67</v>
      </c>
      <c r="E146" s="26">
        <v>121</v>
      </c>
      <c r="F146" s="26" t="s">
        <v>255</v>
      </c>
      <c r="G146" s="26">
        <v>1000057605</v>
      </c>
      <c r="H146" s="28" t="s">
        <v>18</v>
      </c>
      <c r="I146" s="29">
        <v>150000</v>
      </c>
      <c r="J146" s="29">
        <v>0</v>
      </c>
      <c r="K146" s="23">
        <f t="shared" si="6"/>
        <v>150000</v>
      </c>
      <c r="L146" s="35"/>
    </row>
    <row r="147" spans="1:12" x14ac:dyDescent="0.25">
      <c r="A147" s="24">
        <v>44832</v>
      </c>
      <c r="B147" s="25" t="s">
        <v>59</v>
      </c>
      <c r="C147" s="25"/>
      <c r="D147" s="26" t="s">
        <v>67</v>
      </c>
      <c r="E147" s="26">
        <v>122</v>
      </c>
      <c r="F147" s="26" t="s">
        <v>257</v>
      </c>
      <c r="G147" s="26">
        <v>1000057613</v>
      </c>
      <c r="H147" s="28" t="s">
        <v>18</v>
      </c>
      <c r="I147" s="29">
        <v>99320</v>
      </c>
      <c r="J147" s="29">
        <v>0</v>
      </c>
      <c r="K147" s="23">
        <f t="shared" si="6"/>
        <v>99320</v>
      </c>
      <c r="L147" s="35"/>
    </row>
    <row r="148" spans="1:12" x14ac:dyDescent="0.25">
      <c r="A148" s="24">
        <v>44834</v>
      </c>
      <c r="B148" s="25" t="s">
        <v>59</v>
      </c>
      <c r="C148" s="25" t="s">
        <v>1482</v>
      </c>
      <c r="D148" s="26" t="s">
        <v>67</v>
      </c>
      <c r="E148" s="26">
        <v>125</v>
      </c>
      <c r="F148" s="26" t="s">
        <v>259</v>
      </c>
      <c r="G148" s="26">
        <v>1000057639</v>
      </c>
      <c r="H148" s="28" t="s">
        <v>18</v>
      </c>
      <c r="I148" s="29">
        <v>100800</v>
      </c>
      <c r="J148" s="29">
        <v>0</v>
      </c>
      <c r="K148" s="23">
        <f t="shared" si="6"/>
        <v>100800</v>
      </c>
      <c r="L148" s="35"/>
    </row>
    <row r="149" spans="1:12" x14ac:dyDescent="0.25">
      <c r="A149" s="24">
        <v>44834</v>
      </c>
      <c r="B149" s="25" t="s">
        <v>59</v>
      </c>
      <c r="C149" s="25"/>
      <c r="D149" s="26" t="s">
        <v>67</v>
      </c>
      <c r="E149" s="26">
        <v>123</v>
      </c>
      <c r="F149" s="26" t="s">
        <v>258</v>
      </c>
      <c r="G149" s="26">
        <v>1000057640</v>
      </c>
      <c r="H149" s="28" t="s">
        <v>18</v>
      </c>
      <c r="I149" s="29">
        <v>156800</v>
      </c>
      <c r="J149" s="29">
        <v>0</v>
      </c>
      <c r="K149" s="23">
        <f t="shared" si="6"/>
        <v>156800</v>
      </c>
      <c r="L149" s="35"/>
    </row>
    <row r="150" spans="1:12" x14ac:dyDescent="0.25">
      <c r="A150" s="24">
        <v>44834</v>
      </c>
      <c r="B150" s="25" t="s">
        <v>59</v>
      </c>
      <c r="C150" s="25"/>
      <c r="D150" s="26" t="s">
        <v>67</v>
      </c>
      <c r="E150" s="26">
        <v>124</v>
      </c>
      <c r="F150" s="26" t="s">
        <v>260</v>
      </c>
      <c r="G150" s="26">
        <v>1000057673</v>
      </c>
      <c r="H150" s="28" t="s">
        <v>18</v>
      </c>
      <c r="I150" s="29">
        <v>74700</v>
      </c>
      <c r="J150" s="29">
        <v>0</v>
      </c>
      <c r="K150" s="23">
        <f t="shared" si="6"/>
        <v>74700</v>
      </c>
      <c r="L150" s="35"/>
    </row>
    <row r="151" spans="1:12" x14ac:dyDescent="0.25">
      <c r="A151" s="24">
        <v>44854</v>
      </c>
      <c r="B151" s="25" t="s">
        <v>59</v>
      </c>
      <c r="C151" s="25"/>
      <c r="D151" s="26" t="s">
        <v>67</v>
      </c>
      <c r="E151" s="26">
        <v>126</v>
      </c>
      <c r="F151" s="26" t="s">
        <v>1021</v>
      </c>
      <c r="G151" s="26">
        <v>1000057721</v>
      </c>
      <c r="H151" s="28" t="s">
        <v>18</v>
      </c>
      <c r="I151" s="29">
        <v>90900</v>
      </c>
      <c r="J151" s="29">
        <v>0</v>
      </c>
      <c r="K151" s="23">
        <f t="shared" si="6"/>
        <v>90900</v>
      </c>
      <c r="L151" s="30"/>
    </row>
    <row r="152" spans="1:12" x14ac:dyDescent="0.25">
      <c r="A152" s="24">
        <v>44854</v>
      </c>
      <c r="B152" s="25" t="s">
        <v>59</v>
      </c>
      <c r="C152" s="25"/>
      <c r="D152" s="26">
        <v>131999123</v>
      </c>
      <c r="E152" s="26">
        <v>127</v>
      </c>
      <c r="F152" s="26" t="s">
        <v>261</v>
      </c>
      <c r="G152" s="26">
        <v>1000057722</v>
      </c>
      <c r="H152" s="28" t="s">
        <v>18</v>
      </c>
      <c r="I152" s="29">
        <v>154000</v>
      </c>
      <c r="J152" s="29">
        <v>0</v>
      </c>
      <c r="K152" s="23">
        <f t="shared" si="6"/>
        <v>154000</v>
      </c>
      <c r="L152" s="30"/>
    </row>
    <row r="153" spans="1:12" x14ac:dyDescent="0.25">
      <c r="A153" s="24">
        <v>44855</v>
      </c>
      <c r="B153" s="25" t="s">
        <v>59</v>
      </c>
      <c r="C153" s="25"/>
      <c r="D153" s="26" t="s">
        <v>67</v>
      </c>
      <c r="E153" s="26">
        <v>128</v>
      </c>
      <c r="F153" s="26" t="s">
        <v>988</v>
      </c>
      <c r="G153" s="26">
        <v>1000057768</v>
      </c>
      <c r="H153" s="28" t="s">
        <v>37</v>
      </c>
      <c r="I153" s="29">
        <v>146300</v>
      </c>
      <c r="J153" s="29">
        <v>0</v>
      </c>
      <c r="K153" s="23">
        <f t="shared" si="6"/>
        <v>146300</v>
      </c>
      <c r="L153" s="30"/>
    </row>
    <row r="154" spans="1:12" x14ac:dyDescent="0.25">
      <c r="A154" s="24">
        <v>44867</v>
      </c>
      <c r="B154" s="25" t="s">
        <v>59</v>
      </c>
      <c r="C154" s="25"/>
      <c r="D154" s="26">
        <v>131999123</v>
      </c>
      <c r="E154" s="26">
        <v>129</v>
      </c>
      <c r="F154" s="26" t="s">
        <v>829</v>
      </c>
      <c r="G154" s="26">
        <v>1000057848</v>
      </c>
      <c r="H154" s="28" t="s">
        <v>37</v>
      </c>
      <c r="I154" s="29">
        <v>29800</v>
      </c>
      <c r="J154" s="29">
        <v>0</v>
      </c>
      <c r="K154" s="23">
        <f t="shared" ref="K154:K185" si="7">I154+J154-L154</f>
        <v>29800</v>
      </c>
      <c r="L154" s="30"/>
    </row>
    <row r="155" spans="1:12" x14ac:dyDescent="0.25">
      <c r="A155" s="24">
        <v>44869</v>
      </c>
      <c r="B155" s="25" t="s">
        <v>59</v>
      </c>
      <c r="C155" s="25"/>
      <c r="D155" s="26" t="s">
        <v>67</v>
      </c>
      <c r="E155" s="26">
        <v>130</v>
      </c>
      <c r="F155" s="26" t="s">
        <v>831</v>
      </c>
      <c r="G155" s="26">
        <v>1000057863</v>
      </c>
      <c r="H155" s="28" t="s">
        <v>37</v>
      </c>
      <c r="I155" s="29">
        <v>140300</v>
      </c>
      <c r="J155" s="29">
        <v>0</v>
      </c>
      <c r="K155" s="23">
        <f t="shared" si="7"/>
        <v>140300</v>
      </c>
      <c r="L155" s="30"/>
    </row>
    <row r="156" spans="1:12" x14ac:dyDescent="0.25">
      <c r="A156" s="24">
        <v>44869</v>
      </c>
      <c r="B156" s="25" t="s">
        <v>59</v>
      </c>
      <c r="C156" s="25"/>
      <c r="D156" s="26">
        <v>131999123</v>
      </c>
      <c r="E156" s="26">
        <v>131</v>
      </c>
      <c r="F156" s="26" t="s">
        <v>989</v>
      </c>
      <c r="G156" s="26">
        <v>1000057866</v>
      </c>
      <c r="H156" s="28" t="s">
        <v>37</v>
      </c>
      <c r="I156" s="29">
        <v>125400</v>
      </c>
      <c r="J156" s="29">
        <v>0</v>
      </c>
      <c r="K156" s="23">
        <f t="shared" si="7"/>
        <v>125400</v>
      </c>
      <c r="L156" s="30"/>
    </row>
    <row r="157" spans="1:12" x14ac:dyDescent="0.25">
      <c r="A157" s="24">
        <v>44880</v>
      </c>
      <c r="B157" s="25" t="s">
        <v>59</v>
      </c>
      <c r="C157" s="25"/>
      <c r="D157" s="26">
        <v>131999123</v>
      </c>
      <c r="E157" s="26">
        <v>132</v>
      </c>
      <c r="F157" s="26" t="s">
        <v>830</v>
      </c>
      <c r="G157" s="26">
        <v>1000057895</v>
      </c>
      <c r="H157" s="28" t="s">
        <v>37</v>
      </c>
      <c r="I157" s="29">
        <v>100800</v>
      </c>
      <c r="J157" s="29">
        <v>0</v>
      </c>
      <c r="K157" s="23">
        <f t="shared" si="7"/>
        <v>100800</v>
      </c>
      <c r="L157" s="30"/>
    </row>
    <row r="158" spans="1:12" x14ac:dyDescent="0.25">
      <c r="A158" s="24">
        <v>44880</v>
      </c>
      <c r="B158" s="25" t="s">
        <v>59</v>
      </c>
      <c r="C158" s="25" t="s">
        <v>1482</v>
      </c>
      <c r="D158" s="26">
        <v>131999123</v>
      </c>
      <c r="E158" s="26">
        <v>133</v>
      </c>
      <c r="F158" s="26" t="s">
        <v>832</v>
      </c>
      <c r="G158" s="26">
        <v>1000057899</v>
      </c>
      <c r="H158" s="28" t="s">
        <v>37</v>
      </c>
      <c r="I158" s="29">
        <v>100000</v>
      </c>
      <c r="J158" s="29">
        <v>0</v>
      </c>
      <c r="K158" s="23">
        <f t="shared" si="7"/>
        <v>100000</v>
      </c>
      <c r="L158" s="30"/>
    </row>
    <row r="159" spans="1:12" x14ac:dyDescent="0.25">
      <c r="A159" s="24">
        <v>44883</v>
      </c>
      <c r="B159" s="25" t="s">
        <v>59</v>
      </c>
      <c r="C159" s="25"/>
      <c r="D159" s="26">
        <v>131999123</v>
      </c>
      <c r="E159" s="26">
        <v>136</v>
      </c>
      <c r="F159" s="26" t="s">
        <v>1127</v>
      </c>
      <c r="G159" s="26">
        <v>1000057945</v>
      </c>
      <c r="H159" s="28" t="s">
        <v>37</v>
      </c>
      <c r="I159" s="29">
        <v>51900</v>
      </c>
      <c r="J159" s="29">
        <v>0</v>
      </c>
      <c r="K159" s="23">
        <f t="shared" si="7"/>
        <v>51900</v>
      </c>
      <c r="L159" s="30"/>
    </row>
    <row r="160" spans="1:12" x14ac:dyDescent="0.25">
      <c r="A160" s="24">
        <v>44883</v>
      </c>
      <c r="B160" s="25" t="s">
        <v>59</v>
      </c>
      <c r="C160" s="25"/>
      <c r="D160" s="26">
        <v>131999123</v>
      </c>
      <c r="E160" s="26">
        <v>134</v>
      </c>
      <c r="F160" s="26" t="s">
        <v>991</v>
      </c>
      <c r="G160" s="26">
        <v>1000057946</v>
      </c>
      <c r="H160" s="28" t="s">
        <v>37</v>
      </c>
      <c r="I160" s="29">
        <v>100000</v>
      </c>
      <c r="J160" s="29">
        <v>0</v>
      </c>
      <c r="K160" s="23">
        <f t="shared" si="7"/>
        <v>100000</v>
      </c>
      <c r="L160" s="30"/>
    </row>
    <row r="161" spans="1:12" x14ac:dyDescent="0.25">
      <c r="A161" s="24">
        <v>44883</v>
      </c>
      <c r="B161" s="25" t="s">
        <v>59</v>
      </c>
      <c r="C161" s="25"/>
      <c r="D161" s="26">
        <v>131999123</v>
      </c>
      <c r="E161" s="26">
        <v>135</v>
      </c>
      <c r="F161" s="26" t="s">
        <v>1126</v>
      </c>
      <c r="G161" s="26">
        <v>1000057947</v>
      </c>
      <c r="H161" s="28" t="s">
        <v>37</v>
      </c>
      <c r="I161" s="29">
        <v>100000</v>
      </c>
      <c r="J161" s="29">
        <v>0</v>
      </c>
      <c r="K161" s="23">
        <f t="shared" si="7"/>
        <v>100000</v>
      </c>
      <c r="L161" s="30"/>
    </row>
    <row r="162" spans="1:12" x14ac:dyDescent="0.25">
      <c r="A162" s="24">
        <v>44889</v>
      </c>
      <c r="B162" s="25" t="s">
        <v>59</v>
      </c>
      <c r="C162" s="25"/>
      <c r="D162" s="26">
        <v>131999123</v>
      </c>
      <c r="E162" s="26">
        <v>140</v>
      </c>
      <c r="F162" s="26" t="s">
        <v>658</v>
      </c>
      <c r="G162" s="26">
        <v>1000057963</v>
      </c>
      <c r="H162" s="28" t="s">
        <v>37</v>
      </c>
      <c r="I162" s="29">
        <v>133000</v>
      </c>
      <c r="J162" s="29">
        <v>0</v>
      </c>
      <c r="K162" s="23">
        <f t="shared" si="7"/>
        <v>133000</v>
      </c>
      <c r="L162" s="30"/>
    </row>
    <row r="163" spans="1:12" x14ac:dyDescent="0.25">
      <c r="A163" s="24">
        <v>44889</v>
      </c>
      <c r="B163" s="25" t="s">
        <v>59</v>
      </c>
      <c r="C163" s="25"/>
      <c r="D163" s="26">
        <v>131999123</v>
      </c>
      <c r="E163" s="26">
        <v>141</v>
      </c>
      <c r="F163" s="26" t="s">
        <v>657</v>
      </c>
      <c r="G163" s="26">
        <v>1000057964</v>
      </c>
      <c r="H163" s="28" t="s">
        <v>37</v>
      </c>
      <c r="I163" s="29">
        <v>133000</v>
      </c>
      <c r="J163" s="29">
        <v>0</v>
      </c>
      <c r="K163" s="23">
        <f t="shared" si="7"/>
        <v>133000</v>
      </c>
      <c r="L163" s="30"/>
    </row>
    <row r="164" spans="1:12" x14ac:dyDescent="0.25">
      <c r="A164" s="24">
        <v>44867</v>
      </c>
      <c r="B164" s="25" t="s">
        <v>59</v>
      </c>
      <c r="C164" s="25" t="s">
        <v>1476</v>
      </c>
      <c r="D164" s="26">
        <v>131999123</v>
      </c>
      <c r="E164" s="26">
        <v>139</v>
      </c>
      <c r="F164" s="26" t="s">
        <v>990</v>
      </c>
      <c r="G164" s="26">
        <v>1000057969</v>
      </c>
      <c r="H164" s="28" t="s">
        <v>18</v>
      </c>
      <c r="I164" s="29">
        <v>73170</v>
      </c>
      <c r="J164" s="29">
        <v>13170.6</v>
      </c>
      <c r="K164" s="23">
        <f t="shared" si="7"/>
        <v>86340.6</v>
      </c>
      <c r="L164" s="30"/>
    </row>
    <row r="165" spans="1:12" x14ac:dyDescent="0.25">
      <c r="A165" s="24">
        <v>44889</v>
      </c>
      <c r="B165" s="25" t="s">
        <v>59</v>
      </c>
      <c r="C165" s="25" t="s">
        <v>1476</v>
      </c>
      <c r="D165" s="26">
        <v>131999123</v>
      </c>
      <c r="E165" s="26">
        <v>143</v>
      </c>
      <c r="F165" s="26" t="s">
        <v>1129</v>
      </c>
      <c r="G165" s="26">
        <v>1000057971</v>
      </c>
      <c r="H165" s="28" t="s">
        <v>18</v>
      </c>
      <c r="I165" s="29">
        <v>45720</v>
      </c>
      <c r="J165" s="29">
        <v>8229.6</v>
      </c>
      <c r="K165" s="23">
        <f t="shared" si="7"/>
        <v>53949.599999999999</v>
      </c>
      <c r="L165" s="30"/>
    </row>
    <row r="166" spans="1:12" x14ac:dyDescent="0.25">
      <c r="A166" s="24">
        <v>44889</v>
      </c>
      <c r="B166" s="25" t="s">
        <v>59</v>
      </c>
      <c r="C166" s="25"/>
      <c r="D166" s="26">
        <v>131999123</v>
      </c>
      <c r="E166" s="26">
        <v>144</v>
      </c>
      <c r="F166" s="26" t="s">
        <v>209</v>
      </c>
      <c r="G166" s="26">
        <v>1000057981</v>
      </c>
      <c r="H166" s="28" t="s">
        <v>37</v>
      </c>
      <c r="I166" s="29">
        <v>87500</v>
      </c>
      <c r="J166" s="29">
        <v>0</v>
      </c>
      <c r="K166" s="23">
        <f t="shared" si="7"/>
        <v>87500</v>
      </c>
      <c r="L166" s="30"/>
    </row>
    <row r="167" spans="1:12" x14ac:dyDescent="0.25">
      <c r="A167" s="24">
        <v>44889</v>
      </c>
      <c r="B167" s="25" t="s">
        <v>59</v>
      </c>
      <c r="C167" s="25"/>
      <c r="D167" s="26">
        <v>131999123</v>
      </c>
      <c r="E167" s="26">
        <v>145</v>
      </c>
      <c r="F167" s="26" t="s">
        <v>525</v>
      </c>
      <c r="G167" s="26">
        <v>1000057982</v>
      </c>
      <c r="H167" s="28" t="s">
        <v>37</v>
      </c>
      <c r="I167" s="29">
        <v>87000</v>
      </c>
      <c r="J167" s="29">
        <v>0</v>
      </c>
      <c r="K167" s="23">
        <f t="shared" si="7"/>
        <v>87000</v>
      </c>
      <c r="L167" s="30"/>
    </row>
    <row r="168" spans="1:12" x14ac:dyDescent="0.25">
      <c r="A168" s="24">
        <v>44893</v>
      </c>
      <c r="B168" s="25" t="s">
        <v>59</v>
      </c>
      <c r="C168" s="25" t="s">
        <v>1487</v>
      </c>
      <c r="D168" s="26">
        <v>131999123</v>
      </c>
      <c r="E168" s="26">
        <v>146</v>
      </c>
      <c r="F168" s="26" t="s">
        <v>1130</v>
      </c>
      <c r="G168" s="26">
        <v>1000058001</v>
      </c>
      <c r="H168" s="28" t="s">
        <v>18</v>
      </c>
      <c r="I168" s="29">
        <v>52000</v>
      </c>
      <c r="J168" s="29">
        <v>9360</v>
      </c>
      <c r="K168" s="23">
        <f t="shared" si="7"/>
        <v>61360</v>
      </c>
      <c r="L168" s="30"/>
    </row>
    <row r="169" spans="1:12" x14ac:dyDescent="0.25">
      <c r="A169" s="24">
        <v>44893</v>
      </c>
      <c r="B169" s="25" t="s">
        <v>59</v>
      </c>
      <c r="C169" s="25" t="s">
        <v>1476</v>
      </c>
      <c r="D169" s="26">
        <v>131999123</v>
      </c>
      <c r="E169" s="26">
        <v>150</v>
      </c>
      <c r="F169" s="26" t="s">
        <v>526</v>
      </c>
      <c r="G169" s="26">
        <v>1000058072</v>
      </c>
      <c r="H169" s="28" t="s">
        <v>18</v>
      </c>
      <c r="I169" s="29">
        <v>165000</v>
      </c>
      <c r="J169" s="29">
        <v>0</v>
      </c>
      <c r="K169" s="23">
        <f t="shared" si="7"/>
        <v>165000</v>
      </c>
      <c r="L169" s="30"/>
    </row>
    <row r="170" spans="1:12" x14ac:dyDescent="0.25">
      <c r="A170" s="24">
        <v>44923</v>
      </c>
      <c r="B170" s="25" t="s">
        <v>59</v>
      </c>
      <c r="C170" s="25" t="s">
        <v>1487</v>
      </c>
      <c r="D170" s="26">
        <v>131999123</v>
      </c>
      <c r="E170" s="26">
        <v>155</v>
      </c>
      <c r="F170" s="26" t="s">
        <v>753</v>
      </c>
      <c r="G170" s="26">
        <v>1000058124</v>
      </c>
      <c r="H170" s="28" t="s">
        <v>18</v>
      </c>
      <c r="I170" s="29">
        <v>126750</v>
      </c>
      <c r="J170" s="29">
        <v>22815</v>
      </c>
      <c r="K170" s="23">
        <f t="shared" si="7"/>
        <v>149565</v>
      </c>
      <c r="L170" s="30"/>
    </row>
    <row r="171" spans="1:12" x14ac:dyDescent="0.25">
      <c r="A171" s="24">
        <v>44917</v>
      </c>
      <c r="B171" s="25" t="s">
        <v>59</v>
      </c>
      <c r="C171" s="25" t="s">
        <v>1487</v>
      </c>
      <c r="D171" s="26">
        <v>131999123</v>
      </c>
      <c r="E171" s="26">
        <v>153</v>
      </c>
      <c r="F171" s="26" t="s">
        <v>752</v>
      </c>
      <c r="G171" s="26">
        <v>1000058127</v>
      </c>
      <c r="H171" s="28" t="s">
        <v>18</v>
      </c>
      <c r="I171" s="29">
        <v>95000</v>
      </c>
      <c r="J171" s="29">
        <v>0</v>
      </c>
      <c r="K171" s="23">
        <f t="shared" si="7"/>
        <v>95000</v>
      </c>
      <c r="L171" s="30"/>
    </row>
    <row r="172" spans="1:12" x14ac:dyDescent="0.25">
      <c r="A172" s="24">
        <v>44897</v>
      </c>
      <c r="B172" s="25" t="s">
        <v>59</v>
      </c>
      <c r="C172" s="25"/>
      <c r="D172" s="26">
        <v>131999123</v>
      </c>
      <c r="E172" s="26">
        <v>149</v>
      </c>
      <c r="F172" s="26" t="s">
        <v>1131</v>
      </c>
      <c r="G172" s="26">
        <v>1000058128</v>
      </c>
      <c r="H172" s="28" t="s">
        <v>18</v>
      </c>
      <c r="I172" s="29">
        <v>16000</v>
      </c>
      <c r="J172" s="29">
        <v>0</v>
      </c>
      <c r="K172" s="23">
        <f t="shared" si="7"/>
        <v>16000</v>
      </c>
      <c r="L172" s="30"/>
    </row>
    <row r="173" spans="1:12" x14ac:dyDescent="0.25">
      <c r="A173" s="24">
        <v>44923</v>
      </c>
      <c r="B173" s="25" t="s">
        <v>59</v>
      </c>
      <c r="C173" s="25" t="s">
        <v>1476</v>
      </c>
      <c r="D173" s="26">
        <v>131999123</v>
      </c>
      <c r="E173" s="26">
        <v>157</v>
      </c>
      <c r="F173" s="26" t="s">
        <v>527</v>
      </c>
      <c r="G173" s="26"/>
      <c r="H173" s="28" t="s">
        <v>18</v>
      </c>
      <c r="I173" s="29">
        <v>126750</v>
      </c>
      <c r="J173" s="29">
        <v>22815</v>
      </c>
      <c r="K173" s="23">
        <f t="shared" si="7"/>
        <v>149565</v>
      </c>
      <c r="L173" s="30"/>
    </row>
    <row r="174" spans="1:12" x14ac:dyDescent="0.25">
      <c r="A174" s="24">
        <v>44897</v>
      </c>
      <c r="B174" s="25" t="s">
        <v>59</v>
      </c>
      <c r="C174" s="25" t="s">
        <v>1476</v>
      </c>
      <c r="D174" s="26">
        <v>131999123</v>
      </c>
      <c r="E174" s="26">
        <v>151</v>
      </c>
      <c r="F174" s="26" t="s">
        <v>1128</v>
      </c>
      <c r="G174" s="26">
        <v>1000058022</v>
      </c>
      <c r="H174" s="28" t="s">
        <v>18</v>
      </c>
      <c r="I174" s="29">
        <v>161000</v>
      </c>
      <c r="J174" s="29">
        <v>0</v>
      </c>
      <c r="K174" s="23">
        <f t="shared" si="7"/>
        <v>161000</v>
      </c>
      <c r="L174" s="30"/>
    </row>
    <row r="175" spans="1:12" x14ac:dyDescent="0.25">
      <c r="A175" s="24">
        <v>44923</v>
      </c>
      <c r="B175" s="25" t="s">
        <v>59</v>
      </c>
      <c r="C175" s="25" t="s">
        <v>1487</v>
      </c>
      <c r="D175" s="26">
        <v>131999123</v>
      </c>
      <c r="E175" s="26">
        <v>160</v>
      </c>
      <c r="F175" s="26" t="s">
        <v>1381</v>
      </c>
      <c r="G175" s="26">
        <v>1000058142</v>
      </c>
      <c r="H175" s="28" t="s">
        <v>18</v>
      </c>
      <c r="I175" s="29">
        <v>126750</v>
      </c>
      <c r="J175" s="29">
        <v>22815</v>
      </c>
      <c r="K175" s="23">
        <f t="shared" si="7"/>
        <v>149565</v>
      </c>
      <c r="L175" s="30"/>
    </row>
    <row r="176" spans="1:12" x14ac:dyDescent="0.25">
      <c r="A176" s="24">
        <v>44924</v>
      </c>
      <c r="B176" s="25" t="s">
        <v>59</v>
      </c>
      <c r="C176" s="25" t="s">
        <v>1487</v>
      </c>
      <c r="D176" s="26">
        <v>131999123</v>
      </c>
      <c r="E176" s="26">
        <v>159</v>
      </c>
      <c r="F176" s="26" t="s">
        <v>1380</v>
      </c>
      <c r="G176" s="26">
        <v>1000058147</v>
      </c>
      <c r="H176" s="28" t="s">
        <v>18</v>
      </c>
      <c r="I176" s="29">
        <v>162500</v>
      </c>
      <c r="J176" s="29">
        <v>0</v>
      </c>
      <c r="K176" s="23">
        <f t="shared" si="7"/>
        <v>162500</v>
      </c>
      <c r="L176" s="30"/>
    </row>
    <row r="177" spans="1:12" x14ac:dyDescent="0.25">
      <c r="A177" s="24">
        <v>44937</v>
      </c>
      <c r="B177" s="25" t="s">
        <v>59</v>
      </c>
      <c r="C177" s="25" t="s">
        <v>1487</v>
      </c>
      <c r="D177" s="26">
        <v>131999123</v>
      </c>
      <c r="E177" s="26">
        <v>161</v>
      </c>
      <c r="F177" s="26" t="s">
        <v>754</v>
      </c>
      <c r="G177" s="26">
        <v>1000058160</v>
      </c>
      <c r="H177" s="28" t="s">
        <v>18</v>
      </c>
      <c r="I177" s="29">
        <v>139000</v>
      </c>
      <c r="J177" s="29">
        <v>25020</v>
      </c>
      <c r="K177" s="23">
        <f t="shared" si="7"/>
        <v>164020</v>
      </c>
      <c r="L177" s="30"/>
    </row>
    <row r="178" spans="1:12" x14ac:dyDescent="0.25">
      <c r="A178" s="24">
        <v>44939</v>
      </c>
      <c r="B178" s="25" t="s">
        <v>59</v>
      </c>
      <c r="C178" s="25" t="s">
        <v>1487</v>
      </c>
      <c r="D178" s="26">
        <v>131999123</v>
      </c>
      <c r="E178" s="26">
        <v>162</v>
      </c>
      <c r="F178" s="26" t="s">
        <v>1382</v>
      </c>
      <c r="G178" s="26">
        <v>1000058163</v>
      </c>
      <c r="H178" s="28" t="s">
        <v>18</v>
      </c>
      <c r="I178" s="29">
        <v>126750</v>
      </c>
      <c r="J178" s="29">
        <v>22815</v>
      </c>
      <c r="K178" s="23">
        <f t="shared" si="7"/>
        <v>149565</v>
      </c>
      <c r="L178" s="30"/>
    </row>
    <row r="179" spans="1:12" x14ac:dyDescent="0.25">
      <c r="A179" s="56">
        <v>44939</v>
      </c>
      <c r="B179" s="25" t="s">
        <v>59</v>
      </c>
      <c r="C179" s="25" t="s">
        <v>1476</v>
      </c>
      <c r="D179" s="26">
        <v>131999123</v>
      </c>
      <c r="E179" s="26">
        <v>163</v>
      </c>
      <c r="F179" s="26" t="s">
        <v>1488</v>
      </c>
      <c r="G179" s="26">
        <v>1000058164</v>
      </c>
      <c r="H179" s="28" t="s">
        <v>18</v>
      </c>
      <c r="I179" s="57">
        <v>126750</v>
      </c>
      <c r="J179" s="57">
        <v>22815</v>
      </c>
      <c r="K179" s="23">
        <f t="shared" si="7"/>
        <v>149565</v>
      </c>
      <c r="L179" s="30"/>
    </row>
    <row r="180" spans="1:12" x14ac:dyDescent="0.25">
      <c r="A180" s="24">
        <v>44946</v>
      </c>
      <c r="B180" s="25" t="s">
        <v>59</v>
      </c>
      <c r="C180" s="25" t="s">
        <v>1476</v>
      </c>
      <c r="D180" s="26">
        <v>131999123</v>
      </c>
      <c r="E180" s="26">
        <v>165</v>
      </c>
      <c r="F180" s="26" t="s">
        <v>1384</v>
      </c>
      <c r="G180" s="26">
        <v>1000058170</v>
      </c>
      <c r="H180" s="28" t="s">
        <v>18</v>
      </c>
      <c r="I180" s="29">
        <v>149500</v>
      </c>
      <c r="J180" s="29">
        <v>0</v>
      </c>
      <c r="K180" s="23">
        <f t="shared" si="7"/>
        <v>149500</v>
      </c>
      <c r="L180" s="30"/>
    </row>
    <row r="181" spans="1:12" x14ac:dyDescent="0.25">
      <c r="A181" s="24">
        <v>44946</v>
      </c>
      <c r="B181" s="25" t="s">
        <v>59</v>
      </c>
      <c r="C181" s="25" t="s">
        <v>1476</v>
      </c>
      <c r="D181" s="26">
        <v>131999123</v>
      </c>
      <c r="E181" s="26">
        <v>164</v>
      </c>
      <c r="F181" s="26" t="s">
        <v>1386</v>
      </c>
      <c r="G181" s="26">
        <v>1000058171</v>
      </c>
      <c r="H181" s="28" t="s">
        <v>18</v>
      </c>
      <c r="I181" s="29">
        <v>149500</v>
      </c>
      <c r="J181" s="29">
        <v>0</v>
      </c>
      <c r="K181" s="23">
        <f t="shared" si="7"/>
        <v>149500</v>
      </c>
      <c r="L181" s="30"/>
    </row>
    <row r="182" spans="1:12" x14ac:dyDescent="0.25">
      <c r="A182" s="24">
        <v>44946</v>
      </c>
      <c r="B182" s="25" t="s">
        <v>59</v>
      </c>
      <c r="C182" s="25" t="s">
        <v>1476</v>
      </c>
      <c r="D182" s="26">
        <v>131999123</v>
      </c>
      <c r="E182" s="26">
        <v>167</v>
      </c>
      <c r="F182" s="26" t="s">
        <v>1383</v>
      </c>
      <c r="G182" s="26">
        <v>1000058172</v>
      </c>
      <c r="H182" s="28" t="s">
        <v>18</v>
      </c>
      <c r="I182" s="29">
        <v>95000</v>
      </c>
      <c r="J182" s="29">
        <v>17100</v>
      </c>
      <c r="K182" s="23">
        <f t="shared" si="7"/>
        <v>112100</v>
      </c>
      <c r="L182" s="30"/>
    </row>
    <row r="183" spans="1:12" x14ac:dyDescent="0.25">
      <c r="A183" s="24">
        <v>44946</v>
      </c>
      <c r="B183" s="25" t="s">
        <v>59</v>
      </c>
      <c r="C183" s="25" t="s">
        <v>1476</v>
      </c>
      <c r="D183" s="26">
        <v>131999123</v>
      </c>
      <c r="E183" s="26">
        <v>166</v>
      </c>
      <c r="F183" s="26" t="s">
        <v>1385</v>
      </c>
      <c r="G183" s="26">
        <v>1000058173</v>
      </c>
      <c r="H183" s="28" t="s">
        <v>18</v>
      </c>
      <c r="I183" s="29">
        <v>46000</v>
      </c>
      <c r="J183" s="29">
        <v>0</v>
      </c>
      <c r="K183" s="23">
        <f t="shared" si="7"/>
        <v>46000</v>
      </c>
      <c r="L183" s="30"/>
    </row>
    <row r="184" spans="1:12" x14ac:dyDescent="0.25">
      <c r="A184" s="56">
        <v>44960</v>
      </c>
      <c r="B184" s="25" t="s">
        <v>59</v>
      </c>
      <c r="C184" s="25" t="s">
        <v>1487</v>
      </c>
      <c r="D184" s="26">
        <v>131999123</v>
      </c>
      <c r="E184" s="26">
        <v>171</v>
      </c>
      <c r="F184" s="26" t="s">
        <v>211</v>
      </c>
      <c r="G184" s="26">
        <v>1000058218</v>
      </c>
      <c r="H184" s="28" t="s">
        <v>18</v>
      </c>
      <c r="I184" s="57">
        <v>2550</v>
      </c>
      <c r="J184" s="57">
        <v>0</v>
      </c>
      <c r="K184" s="23">
        <f t="shared" si="7"/>
        <v>2550</v>
      </c>
      <c r="L184" s="30"/>
    </row>
    <row r="185" spans="1:12" x14ac:dyDescent="0.25">
      <c r="A185" s="56">
        <v>44960</v>
      </c>
      <c r="B185" s="25" t="s">
        <v>59</v>
      </c>
      <c r="C185" s="25" t="s">
        <v>1487</v>
      </c>
      <c r="D185" s="26">
        <v>131999123</v>
      </c>
      <c r="E185" s="26">
        <v>173</v>
      </c>
      <c r="F185" s="26" t="s">
        <v>553</v>
      </c>
      <c r="G185" s="26">
        <v>1000058228</v>
      </c>
      <c r="H185" s="28" t="s">
        <v>18</v>
      </c>
      <c r="I185" s="57">
        <v>42000</v>
      </c>
      <c r="J185" s="57">
        <v>0</v>
      </c>
      <c r="K185" s="23">
        <f t="shared" si="7"/>
        <v>42000</v>
      </c>
      <c r="L185" s="30"/>
    </row>
    <row r="186" spans="1:12" x14ac:dyDescent="0.25">
      <c r="A186" s="51"/>
      <c r="B186" s="52" t="s">
        <v>263</v>
      </c>
      <c r="C186" s="52"/>
      <c r="D186" s="53">
        <v>131354238</v>
      </c>
      <c r="E186" s="139"/>
      <c r="F186" s="140"/>
      <c r="G186" s="140"/>
      <c r="H186" s="141"/>
      <c r="I186" s="54"/>
      <c r="J186" s="54"/>
      <c r="K186" s="54"/>
      <c r="L186" s="55">
        <f>SUM(K187:K196)</f>
        <v>534241.74</v>
      </c>
    </row>
    <row r="187" spans="1:12" x14ac:dyDescent="0.25">
      <c r="A187" s="24">
        <v>44896</v>
      </c>
      <c r="B187" s="25" t="s">
        <v>263</v>
      </c>
      <c r="C187" s="25" t="s">
        <v>1476</v>
      </c>
      <c r="D187" s="26">
        <v>131354238</v>
      </c>
      <c r="E187" s="26">
        <v>35487</v>
      </c>
      <c r="F187" s="26" t="s">
        <v>1132</v>
      </c>
      <c r="G187" s="26">
        <v>1000057789</v>
      </c>
      <c r="H187" s="28" t="s">
        <v>8</v>
      </c>
      <c r="I187" s="29">
        <v>81526</v>
      </c>
      <c r="J187" s="29">
        <v>0</v>
      </c>
      <c r="K187" s="23">
        <f t="shared" ref="K187:K196" si="8">I187+J187</f>
        <v>81526</v>
      </c>
      <c r="L187" s="30"/>
    </row>
    <row r="188" spans="1:12" x14ac:dyDescent="0.25">
      <c r="A188" s="24">
        <v>44897</v>
      </c>
      <c r="B188" s="25" t="s">
        <v>263</v>
      </c>
      <c r="C188" s="25" t="s">
        <v>1476</v>
      </c>
      <c r="D188" s="26">
        <v>131354238</v>
      </c>
      <c r="E188" s="26">
        <v>35535</v>
      </c>
      <c r="F188" s="26" t="s">
        <v>1133</v>
      </c>
      <c r="G188" s="26">
        <v>1000057978</v>
      </c>
      <c r="H188" s="28" t="s">
        <v>8</v>
      </c>
      <c r="I188" s="29">
        <v>50400</v>
      </c>
      <c r="J188" s="29">
        <v>9072</v>
      </c>
      <c r="K188" s="23">
        <f t="shared" si="8"/>
        <v>59472</v>
      </c>
      <c r="L188" s="30"/>
    </row>
    <row r="189" spans="1:12" x14ac:dyDescent="0.25">
      <c r="A189" s="24">
        <v>44904</v>
      </c>
      <c r="B189" s="25" t="s">
        <v>263</v>
      </c>
      <c r="C189" s="25" t="s">
        <v>1476</v>
      </c>
      <c r="D189" s="26">
        <v>131354238</v>
      </c>
      <c r="E189" s="26">
        <v>35708</v>
      </c>
      <c r="F189" s="26" t="s">
        <v>1134</v>
      </c>
      <c r="G189" s="26">
        <v>1000057978</v>
      </c>
      <c r="H189" s="28" t="s">
        <v>8</v>
      </c>
      <c r="I189" s="29">
        <v>28300</v>
      </c>
      <c r="J189" s="29">
        <v>5094</v>
      </c>
      <c r="K189" s="23">
        <f t="shared" si="8"/>
        <v>33394</v>
      </c>
      <c r="L189" s="30"/>
    </row>
    <row r="190" spans="1:12" x14ac:dyDescent="0.25">
      <c r="A190" s="24">
        <v>44897</v>
      </c>
      <c r="B190" s="25" t="s">
        <v>263</v>
      </c>
      <c r="C190" s="25" t="s">
        <v>1476</v>
      </c>
      <c r="D190" s="26">
        <v>131354238</v>
      </c>
      <c r="E190" s="26">
        <v>35531</v>
      </c>
      <c r="F190" s="26" t="s">
        <v>1135</v>
      </c>
      <c r="G190" s="26">
        <v>1000057792</v>
      </c>
      <c r="H190" s="28" t="s">
        <v>8</v>
      </c>
      <c r="I190" s="29">
        <v>8761</v>
      </c>
      <c r="J190" s="29">
        <v>0</v>
      </c>
      <c r="K190" s="23">
        <f t="shared" si="8"/>
        <v>8761</v>
      </c>
      <c r="L190" s="30"/>
    </row>
    <row r="191" spans="1:12" x14ac:dyDescent="0.25">
      <c r="A191" s="24">
        <v>44897</v>
      </c>
      <c r="B191" s="25" t="s">
        <v>263</v>
      </c>
      <c r="C191" s="25" t="s">
        <v>1476</v>
      </c>
      <c r="D191" s="26">
        <v>131354238</v>
      </c>
      <c r="E191" s="26">
        <v>35532</v>
      </c>
      <c r="F191" s="26" t="s">
        <v>1136</v>
      </c>
      <c r="G191" s="26">
        <v>1000057700</v>
      </c>
      <c r="H191" s="28" t="s">
        <v>8</v>
      </c>
      <c r="I191" s="29">
        <v>88000</v>
      </c>
      <c r="J191" s="29">
        <v>15840</v>
      </c>
      <c r="K191" s="23">
        <f t="shared" si="8"/>
        <v>103840</v>
      </c>
      <c r="L191" s="30"/>
    </row>
    <row r="192" spans="1:12" x14ac:dyDescent="0.25">
      <c r="A192" s="24">
        <v>44952</v>
      </c>
      <c r="B192" s="25" t="s">
        <v>263</v>
      </c>
      <c r="C192" s="25" t="s">
        <v>1476</v>
      </c>
      <c r="D192" s="26">
        <v>131354238</v>
      </c>
      <c r="E192" s="26">
        <v>36019</v>
      </c>
      <c r="F192" s="26" t="s">
        <v>1137</v>
      </c>
      <c r="G192" s="26"/>
      <c r="H192" s="28" t="s">
        <v>8</v>
      </c>
      <c r="I192" s="29">
        <v>104569</v>
      </c>
      <c r="J192" s="29">
        <v>4484.34</v>
      </c>
      <c r="K192" s="23">
        <f t="shared" si="8"/>
        <v>109053.34</v>
      </c>
      <c r="L192" s="30"/>
    </row>
    <row r="193" spans="1:12" x14ac:dyDescent="0.25">
      <c r="A193" s="24">
        <v>44953</v>
      </c>
      <c r="B193" s="25" t="s">
        <v>263</v>
      </c>
      <c r="C193" s="25"/>
      <c r="D193" s="26">
        <v>131354238</v>
      </c>
      <c r="E193" s="26">
        <v>36020</v>
      </c>
      <c r="F193" s="26" t="s">
        <v>1138</v>
      </c>
      <c r="G193" s="26">
        <v>1000057792</v>
      </c>
      <c r="H193" s="28" t="s">
        <v>8</v>
      </c>
      <c r="I193" s="29">
        <v>22267</v>
      </c>
      <c r="J193" s="29">
        <v>3560.4</v>
      </c>
      <c r="K193" s="23">
        <f t="shared" si="8"/>
        <v>25827.4</v>
      </c>
      <c r="L193" s="30"/>
    </row>
    <row r="194" spans="1:12" x14ac:dyDescent="0.25">
      <c r="A194" s="24">
        <v>44954</v>
      </c>
      <c r="B194" s="25" t="s">
        <v>263</v>
      </c>
      <c r="C194" s="25" t="s">
        <v>1476</v>
      </c>
      <c r="D194" s="26">
        <v>131354238</v>
      </c>
      <c r="E194" s="26">
        <v>36021</v>
      </c>
      <c r="F194" s="26" t="s">
        <v>1139</v>
      </c>
      <c r="G194" s="26">
        <v>1000057978</v>
      </c>
      <c r="H194" s="28" t="s">
        <v>8</v>
      </c>
      <c r="I194" s="29">
        <v>34500</v>
      </c>
      <c r="J194" s="29">
        <v>6210</v>
      </c>
      <c r="K194" s="23">
        <f t="shared" si="8"/>
        <v>40710</v>
      </c>
      <c r="L194" s="30"/>
    </row>
    <row r="195" spans="1:12" x14ac:dyDescent="0.25">
      <c r="A195" s="24">
        <v>44982</v>
      </c>
      <c r="B195" s="25" t="s">
        <v>263</v>
      </c>
      <c r="C195" s="25" t="s">
        <v>1476</v>
      </c>
      <c r="D195" s="26">
        <v>131354238</v>
      </c>
      <c r="E195" s="26">
        <v>36649</v>
      </c>
      <c r="F195" s="26" t="s">
        <v>1489</v>
      </c>
      <c r="G195" s="26">
        <v>1000058204</v>
      </c>
      <c r="H195" s="28" t="s">
        <v>8</v>
      </c>
      <c r="I195" s="29">
        <v>63720</v>
      </c>
      <c r="J195" s="29">
        <v>0</v>
      </c>
      <c r="K195" s="23">
        <f t="shared" si="8"/>
        <v>63720</v>
      </c>
      <c r="L195" s="30"/>
    </row>
    <row r="196" spans="1:12" x14ac:dyDescent="0.25">
      <c r="A196" s="24">
        <v>44952</v>
      </c>
      <c r="B196" s="25" t="s">
        <v>263</v>
      </c>
      <c r="C196" s="25" t="s">
        <v>1476</v>
      </c>
      <c r="D196" s="26">
        <v>131354238</v>
      </c>
      <c r="E196" s="26">
        <v>36650</v>
      </c>
      <c r="F196" s="26" t="s">
        <v>1490</v>
      </c>
      <c r="G196" s="26">
        <v>1000058205</v>
      </c>
      <c r="H196" s="28" t="s">
        <v>8</v>
      </c>
      <c r="I196" s="29">
        <v>3969</v>
      </c>
      <c r="J196" s="29">
        <v>3969</v>
      </c>
      <c r="K196" s="23">
        <f t="shared" si="8"/>
        <v>7938</v>
      </c>
      <c r="L196" s="30"/>
    </row>
    <row r="197" spans="1:12" x14ac:dyDescent="0.25">
      <c r="A197" s="51"/>
      <c r="B197" s="52" t="s">
        <v>13</v>
      </c>
      <c r="C197" s="52"/>
      <c r="D197" s="53" t="s">
        <v>68</v>
      </c>
      <c r="E197" s="139" t="s">
        <v>262</v>
      </c>
      <c r="F197" s="140"/>
      <c r="G197" s="140"/>
      <c r="H197" s="141"/>
      <c r="I197" s="54"/>
      <c r="J197" s="54"/>
      <c r="K197" s="54"/>
      <c r="L197" s="55">
        <f>SUM(K198:K213)</f>
        <v>1358069.41</v>
      </c>
    </row>
    <row r="198" spans="1:12" x14ac:dyDescent="0.25">
      <c r="A198" s="24">
        <v>44509</v>
      </c>
      <c r="B198" s="25" t="s">
        <v>13</v>
      </c>
      <c r="C198" s="25" t="s">
        <v>1486</v>
      </c>
      <c r="D198" s="26" t="s">
        <v>68</v>
      </c>
      <c r="E198" s="26">
        <v>394374</v>
      </c>
      <c r="F198" s="26" t="s">
        <v>1387</v>
      </c>
      <c r="G198" s="26">
        <v>1000055243</v>
      </c>
      <c r="H198" s="28" t="s">
        <v>8</v>
      </c>
      <c r="I198" s="29">
        <v>76909.7</v>
      </c>
      <c r="J198" s="29">
        <v>241.57</v>
      </c>
      <c r="K198" s="23">
        <f t="shared" ref="K198:K213" si="9">I198+J198-L198</f>
        <v>77151.27</v>
      </c>
      <c r="L198" s="30"/>
    </row>
    <row r="199" spans="1:12" x14ac:dyDescent="0.25">
      <c r="A199" s="24">
        <v>44790</v>
      </c>
      <c r="B199" s="25" t="s">
        <v>13</v>
      </c>
      <c r="C199" s="25" t="s">
        <v>1482</v>
      </c>
      <c r="D199" s="26" t="s">
        <v>68</v>
      </c>
      <c r="E199" s="26">
        <v>421419</v>
      </c>
      <c r="F199" s="26" t="s">
        <v>265</v>
      </c>
      <c r="G199" s="26">
        <v>1000057301</v>
      </c>
      <c r="H199" s="28" t="s">
        <v>8</v>
      </c>
      <c r="I199" s="29">
        <v>48208</v>
      </c>
      <c r="J199" s="29">
        <v>0</v>
      </c>
      <c r="K199" s="23">
        <f t="shared" si="9"/>
        <v>48208</v>
      </c>
      <c r="L199" s="35"/>
    </row>
    <row r="200" spans="1:12" x14ac:dyDescent="0.25">
      <c r="A200" s="24">
        <v>44894</v>
      </c>
      <c r="B200" s="25" t="s">
        <v>13</v>
      </c>
      <c r="C200" s="25" t="s">
        <v>1476</v>
      </c>
      <c r="D200" s="26" t="s">
        <v>68</v>
      </c>
      <c r="E200" s="26">
        <v>431605</v>
      </c>
      <c r="F200" s="26" t="s">
        <v>1140</v>
      </c>
      <c r="G200" s="26">
        <v>1000057989</v>
      </c>
      <c r="H200" s="28" t="s">
        <v>8</v>
      </c>
      <c r="I200" s="29">
        <v>13513.5</v>
      </c>
      <c r="J200" s="29">
        <v>0</v>
      </c>
      <c r="K200" s="23">
        <f t="shared" si="9"/>
        <v>13513.5</v>
      </c>
      <c r="L200" s="30"/>
    </row>
    <row r="201" spans="1:12" x14ac:dyDescent="0.25">
      <c r="A201" s="24">
        <v>44908</v>
      </c>
      <c r="B201" s="25" t="s">
        <v>13</v>
      </c>
      <c r="C201" s="25" t="s">
        <v>1476</v>
      </c>
      <c r="D201" s="26" t="s">
        <v>68</v>
      </c>
      <c r="E201" s="26">
        <v>433133</v>
      </c>
      <c r="F201" s="26" t="s">
        <v>1141</v>
      </c>
      <c r="G201" s="26">
        <v>1000058028</v>
      </c>
      <c r="H201" s="28" t="s">
        <v>8</v>
      </c>
      <c r="I201" s="29">
        <v>131252</v>
      </c>
      <c r="J201" s="29">
        <v>21456</v>
      </c>
      <c r="K201" s="23">
        <f t="shared" si="9"/>
        <v>152708</v>
      </c>
      <c r="L201" s="30"/>
    </row>
    <row r="202" spans="1:12" x14ac:dyDescent="0.25">
      <c r="A202" s="24">
        <v>44922</v>
      </c>
      <c r="B202" s="25" t="s">
        <v>13</v>
      </c>
      <c r="C202" s="25" t="s">
        <v>1476</v>
      </c>
      <c r="D202" s="26" t="s">
        <v>68</v>
      </c>
      <c r="E202" s="26">
        <v>434107</v>
      </c>
      <c r="F202" s="26" t="s">
        <v>1142</v>
      </c>
      <c r="G202" s="26">
        <v>1000058101</v>
      </c>
      <c r="H202" s="28" t="s">
        <v>902</v>
      </c>
      <c r="I202" s="29">
        <v>85729</v>
      </c>
      <c r="J202" s="29">
        <v>1939.5</v>
      </c>
      <c r="K202" s="23">
        <f t="shared" si="9"/>
        <v>87668.5</v>
      </c>
      <c r="L202" s="30"/>
    </row>
    <row r="203" spans="1:12" x14ac:dyDescent="0.25">
      <c r="A203" s="24">
        <v>44938</v>
      </c>
      <c r="B203" s="25" t="s">
        <v>13</v>
      </c>
      <c r="C203" s="25" t="s">
        <v>1476</v>
      </c>
      <c r="D203" s="26" t="s">
        <v>68</v>
      </c>
      <c r="E203" s="26">
        <v>435136</v>
      </c>
      <c r="F203" s="26" t="s">
        <v>1388</v>
      </c>
      <c r="G203" s="26">
        <v>1000058161</v>
      </c>
      <c r="H203" s="28" t="s">
        <v>902</v>
      </c>
      <c r="I203" s="29">
        <v>119889</v>
      </c>
      <c r="J203" s="29">
        <v>0</v>
      </c>
      <c r="K203" s="23">
        <f t="shared" si="9"/>
        <v>119889</v>
      </c>
      <c r="L203" s="30"/>
    </row>
    <row r="204" spans="1:12" x14ac:dyDescent="0.25">
      <c r="A204" s="24">
        <v>44931</v>
      </c>
      <c r="B204" s="25" t="s">
        <v>13</v>
      </c>
      <c r="C204" s="25" t="s">
        <v>1476</v>
      </c>
      <c r="D204" s="26" t="s">
        <v>68</v>
      </c>
      <c r="E204" s="26">
        <v>434628</v>
      </c>
      <c r="F204" s="26" t="s">
        <v>1389</v>
      </c>
      <c r="G204" s="26">
        <v>1000058083</v>
      </c>
      <c r="H204" s="28" t="s">
        <v>902</v>
      </c>
      <c r="I204" s="29">
        <v>51092</v>
      </c>
      <c r="J204" s="29">
        <v>0</v>
      </c>
      <c r="K204" s="23">
        <f t="shared" si="9"/>
        <v>51092</v>
      </c>
      <c r="L204" s="30"/>
    </row>
    <row r="205" spans="1:12" x14ac:dyDescent="0.25">
      <c r="A205" s="24">
        <v>44953</v>
      </c>
      <c r="B205" s="25" t="s">
        <v>13</v>
      </c>
      <c r="C205" s="25" t="s">
        <v>1476</v>
      </c>
      <c r="D205" s="26" t="s">
        <v>68</v>
      </c>
      <c r="E205" s="26">
        <v>436524</v>
      </c>
      <c r="F205" s="26" t="s">
        <v>1491</v>
      </c>
      <c r="G205" s="26">
        <v>1000058210</v>
      </c>
      <c r="H205" s="28" t="s">
        <v>902</v>
      </c>
      <c r="I205" s="29">
        <v>179833.5</v>
      </c>
      <c r="J205" s="29">
        <v>0</v>
      </c>
      <c r="K205" s="23">
        <f t="shared" si="9"/>
        <v>179833.5</v>
      </c>
      <c r="L205" s="30"/>
    </row>
    <row r="206" spans="1:12" x14ac:dyDescent="0.25">
      <c r="A206" s="56">
        <v>44965</v>
      </c>
      <c r="B206" s="25" t="s">
        <v>13</v>
      </c>
      <c r="C206" s="25"/>
      <c r="D206" s="26" t="s">
        <v>68</v>
      </c>
      <c r="E206" s="26">
        <v>437501</v>
      </c>
      <c r="F206" s="26" t="s">
        <v>1492</v>
      </c>
      <c r="G206" s="26" t="s">
        <v>1493</v>
      </c>
      <c r="H206" s="28" t="s">
        <v>902</v>
      </c>
      <c r="I206" s="37">
        <v>44802</v>
      </c>
      <c r="J206" s="37">
        <v>8064.36</v>
      </c>
      <c r="K206" s="23">
        <f t="shared" si="9"/>
        <v>52866.36</v>
      </c>
      <c r="L206" s="38"/>
    </row>
    <row r="207" spans="1:12" x14ac:dyDescent="0.25">
      <c r="A207" s="36">
        <v>44960</v>
      </c>
      <c r="B207" s="25" t="s">
        <v>13</v>
      </c>
      <c r="C207" s="25" t="s">
        <v>1476</v>
      </c>
      <c r="D207" s="26" t="s">
        <v>68</v>
      </c>
      <c r="E207" s="26">
        <v>437066</v>
      </c>
      <c r="F207" s="26" t="s">
        <v>1494</v>
      </c>
      <c r="G207" s="26">
        <v>1000058221</v>
      </c>
      <c r="H207" s="28" t="s">
        <v>902</v>
      </c>
      <c r="I207" s="37">
        <v>11220</v>
      </c>
      <c r="J207" s="37">
        <v>2019.6</v>
      </c>
      <c r="K207" s="23">
        <f t="shared" si="9"/>
        <v>13239.6</v>
      </c>
      <c r="L207" s="38"/>
    </row>
    <row r="208" spans="1:12" x14ac:dyDescent="0.25">
      <c r="A208" s="36">
        <v>44960</v>
      </c>
      <c r="B208" s="25" t="s">
        <v>13</v>
      </c>
      <c r="C208" s="25" t="s">
        <v>1476</v>
      </c>
      <c r="D208" s="26" t="s">
        <v>68</v>
      </c>
      <c r="E208" s="61">
        <v>437068</v>
      </c>
      <c r="F208" s="61" t="s">
        <v>1495</v>
      </c>
      <c r="G208" s="61">
        <v>1000058210</v>
      </c>
      <c r="H208" s="62" t="s">
        <v>902</v>
      </c>
      <c r="I208" s="37">
        <v>41575</v>
      </c>
      <c r="J208" s="39">
        <v>0</v>
      </c>
      <c r="K208" s="23">
        <f t="shared" si="9"/>
        <v>41575</v>
      </c>
      <c r="L208" s="38"/>
    </row>
    <row r="209" spans="1:12" x14ac:dyDescent="0.25">
      <c r="A209" s="36">
        <v>44953</v>
      </c>
      <c r="B209" s="25" t="s">
        <v>13</v>
      </c>
      <c r="C209" s="25" t="s">
        <v>1476</v>
      </c>
      <c r="D209" s="59" t="s">
        <v>68</v>
      </c>
      <c r="E209" s="47">
        <v>436574</v>
      </c>
      <c r="F209" s="47" t="s">
        <v>1496</v>
      </c>
      <c r="G209" s="47">
        <v>1000058174</v>
      </c>
      <c r="H209" s="48" t="s">
        <v>902</v>
      </c>
      <c r="I209" s="40">
        <v>119889</v>
      </c>
      <c r="J209" s="37">
        <v>0</v>
      </c>
      <c r="K209" s="23">
        <f t="shared" si="9"/>
        <v>119889</v>
      </c>
      <c r="L209" s="41"/>
    </row>
    <row r="210" spans="1:12" x14ac:dyDescent="0.25">
      <c r="A210" s="36">
        <v>44951</v>
      </c>
      <c r="B210" s="25" t="s">
        <v>13</v>
      </c>
      <c r="C210" s="25"/>
      <c r="D210" s="59" t="s">
        <v>68</v>
      </c>
      <c r="E210" s="47">
        <v>436376</v>
      </c>
      <c r="F210" s="47" t="s">
        <v>1491</v>
      </c>
      <c r="G210" s="47">
        <v>1000058210</v>
      </c>
      <c r="H210" s="48" t="s">
        <v>902</v>
      </c>
      <c r="I210" s="40">
        <v>63976</v>
      </c>
      <c r="J210" s="37">
        <v>9157.68</v>
      </c>
      <c r="K210" s="23">
        <f t="shared" si="9"/>
        <v>73133.679999999993</v>
      </c>
      <c r="L210" s="41"/>
    </row>
    <row r="211" spans="1:12" x14ac:dyDescent="0.25">
      <c r="A211" s="36">
        <v>44974</v>
      </c>
      <c r="B211" s="25" t="s">
        <v>13</v>
      </c>
      <c r="C211" s="25"/>
      <c r="D211" s="59" t="s">
        <v>68</v>
      </c>
      <c r="E211" s="47">
        <v>437313</v>
      </c>
      <c r="F211" s="47" t="s">
        <v>1497</v>
      </c>
      <c r="G211" s="47">
        <v>1000058232</v>
      </c>
      <c r="H211" s="48" t="s">
        <v>902</v>
      </c>
      <c r="I211" s="40">
        <v>119889</v>
      </c>
      <c r="J211" s="37">
        <v>0</v>
      </c>
      <c r="K211" s="23">
        <f t="shared" si="9"/>
        <v>119889</v>
      </c>
      <c r="L211" s="41"/>
    </row>
    <row r="212" spans="1:12" x14ac:dyDescent="0.25">
      <c r="A212" s="36">
        <v>44971</v>
      </c>
      <c r="B212" s="25" t="s">
        <v>13</v>
      </c>
      <c r="C212" s="25"/>
      <c r="D212" s="59" t="s">
        <v>68</v>
      </c>
      <c r="E212" s="47">
        <v>438080</v>
      </c>
      <c r="F212" s="47" t="s">
        <v>1498</v>
      </c>
      <c r="G212" s="47" t="s">
        <v>1499</v>
      </c>
      <c r="H212" s="48" t="s">
        <v>902</v>
      </c>
      <c r="I212" s="40">
        <v>191955</v>
      </c>
      <c r="J212" s="37">
        <v>0</v>
      </c>
      <c r="K212" s="23">
        <f t="shared" si="9"/>
        <v>191955</v>
      </c>
      <c r="L212" s="41"/>
    </row>
    <row r="213" spans="1:12" x14ac:dyDescent="0.25">
      <c r="A213" s="36">
        <v>44974</v>
      </c>
      <c r="B213" s="25" t="s">
        <v>13</v>
      </c>
      <c r="C213" s="25"/>
      <c r="D213" s="59" t="s">
        <v>68</v>
      </c>
      <c r="E213" s="47">
        <v>438482</v>
      </c>
      <c r="F213" s="47" t="s">
        <v>1500</v>
      </c>
      <c r="G213" s="47">
        <v>10000582</v>
      </c>
      <c r="H213" s="48" t="s">
        <v>902</v>
      </c>
      <c r="I213" s="40">
        <v>13100</v>
      </c>
      <c r="J213" s="37">
        <v>2358</v>
      </c>
      <c r="K213" s="23">
        <f t="shared" si="9"/>
        <v>15458</v>
      </c>
      <c r="L213" s="41"/>
    </row>
    <row r="214" spans="1:12" x14ac:dyDescent="0.25">
      <c r="A214" s="51"/>
      <c r="B214" s="52" t="str">
        <f>B215</f>
        <v>BIO-WIN,S.R.L.</v>
      </c>
      <c r="C214" s="52"/>
      <c r="D214" s="64" t="str">
        <f>D215</f>
        <v>101155485</v>
      </c>
      <c r="E214" s="142" t="s">
        <v>266</v>
      </c>
      <c r="F214" s="143"/>
      <c r="G214" s="143"/>
      <c r="H214" s="143"/>
      <c r="I214" s="66"/>
      <c r="J214" s="54"/>
      <c r="K214" s="54"/>
      <c r="L214" s="55">
        <f>SUM(K215:K224)</f>
        <v>33000</v>
      </c>
    </row>
    <row r="215" spans="1:12" x14ac:dyDescent="0.25">
      <c r="A215" s="24">
        <v>44818</v>
      </c>
      <c r="B215" s="25" t="s">
        <v>14</v>
      </c>
      <c r="C215" s="25" t="s">
        <v>1482</v>
      </c>
      <c r="D215" s="59" t="s">
        <v>69</v>
      </c>
      <c r="E215" s="47">
        <v>1618</v>
      </c>
      <c r="F215" s="47" t="s">
        <v>267</v>
      </c>
      <c r="G215" s="47">
        <v>1000057501</v>
      </c>
      <c r="H215" s="48" t="s">
        <v>268</v>
      </c>
      <c r="I215" s="50">
        <v>3300</v>
      </c>
      <c r="J215" s="29">
        <v>0</v>
      </c>
      <c r="K215" s="23">
        <f t="shared" ref="K215:K224" si="10">I215+J215-L215</f>
        <v>3300</v>
      </c>
      <c r="L215" s="35"/>
    </row>
    <row r="216" spans="1:12" x14ac:dyDescent="0.25">
      <c r="A216" s="24">
        <v>44791</v>
      </c>
      <c r="B216" s="25" t="s">
        <v>14</v>
      </c>
      <c r="C216" s="25" t="s">
        <v>1482</v>
      </c>
      <c r="D216" s="59" t="s">
        <v>69</v>
      </c>
      <c r="E216" s="47">
        <v>1591</v>
      </c>
      <c r="F216" s="47" t="s">
        <v>269</v>
      </c>
      <c r="G216" s="47">
        <v>1000057305</v>
      </c>
      <c r="H216" s="48" t="s">
        <v>41</v>
      </c>
      <c r="I216" s="50">
        <v>3300</v>
      </c>
      <c r="J216" s="29">
        <v>0</v>
      </c>
      <c r="K216" s="23">
        <f t="shared" si="10"/>
        <v>3300</v>
      </c>
      <c r="L216" s="35"/>
    </row>
    <row r="217" spans="1:12" x14ac:dyDescent="0.25">
      <c r="A217" s="24">
        <v>44911</v>
      </c>
      <c r="B217" s="25" t="s">
        <v>14</v>
      </c>
      <c r="C217" s="25" t="s">
        <v>1476</v>
      </c>
      <c r="D217" s="26" t="s">
        <v>69</v>
      </c>
      <c r="E217" s="31">
        <v>1701</v>
      </c>
      <c r="F217" s="31" t="s">
        <v>1143</v>
      </c>
      <c r="G217" s="31"/>
      <c r="H217" s="33" t="s">
        <v>41</v>
      </c>
      <c r="I217" s="29">
        <v>3300</v>
      </c>
      <c r="J217" s="29">
        <v>0</v>
      </c>
      <c r="K217" s="23">
        <f t="shared" si="10"/>
        <v>3300</v>
      </c>
      <c r="L217" s="30"/>
    </row>
    <row r="218" spans="1:12" x14ac:dyDescent="0.25">
      <c r="A218" s="24">
        <v>44945</v>
      </c>
      <c r="B218" s="25" t="s">
        <v>14</v>
      </c>
      <c r="C218" s="25" t="s">
        <v>1476</v>
      </c>
      <c r="D218" s="26" t="s">
        <v>69</v>
      </c>
      <c r="E218" s="26">
        <v>1731</v>
      </c>
      <c r="F218" s="26" t="s">
        <v>1390</v>
      </c>
      <c r="G218" s="26"/>
      <c r="H218" s="28" t="s">
        <v>41</v>
      </c>
      <c r="I218" s="29">
        <v>3300</v>
      </c>
      <c r="J218" s="29">
        <v>0</v>
      </c>
      <c r="K218" s="23">
        <f t="shared" si="10"/>
        <v>3300</v>
      </c>
      <c r="L218" s="30"/>
    </row>
    <row r="219" spans="1:12" x14ac:dyDescent="0.25">
      <c r="A219" s="24">
        <v>44937</v>
      </c>
      <c r="B219" s="25" t="s">
        <v>14</v>
      </c>
      <c r="C219" s="25" t="s">
        <v>1476</v>
      </c>
      <c r="D219" s="26" t="s">
        <v>69</v>
      </c>
      <c r="E219" s="26">
        <v>1718</v>
      </c>
      <c r="F219" s="26" t="s">
        <v>1391</v>
      </c>
      <c r="G219" s="26"/>
      <c r="H219" s="28" t="s">
        <v>41</v>
      </c>
      <c r="I219" s="29">
        <v>3300</v>
      </c>
      <c r="J219" s="29">
        <v>0</v>
      </c>
      <c r="K219" s="23">
        <f t="shared" si="10"/>
        <v>3300</v>
      </c>
      <c r="L219" s="30"/>
    </row>
    <row r="220" spans="1:12" x14ac:dyDescent="0.25">
      <c r="A220" s="24">
        <v>44952</v>
      </c>
      <c r="B220" s="69" t="s">
        <v>14</v>
      </c>
      <c r="C220" s="69" t="s">
        <v>1476</v>
      </c>
      <c r="D220" s="61" t="s">
        <v>69</v>
      </c>
      <c r="E220" s="61">
        <v>1739</v>
      </c>
      <c r="F220" s="61" t="s">
        <v>1392</v>
      </c>
      <c r="G220" s="61"/>
      <c r="H220" s="62" t="s">
        <v>41</v>
      </c>
      <c r="I220" s="63">
        <v>3300</v>
      </c>
      <c r="J220" s="29">
        <v>0</v>
      </c>
      <c r="K220" s="23">
        <f t="shared" si="10"/>
        <v>3300</v>
      </c>
      <c r="L220" s="30"/>
    </row>
    <row r="221" spans="1:12" x14ac:dyDescent="0.25">
      <c r="A221" s="70">
        <v>44959</v>
      </c>
      <c r="B221" s="71" t="s">
        <v>14</v>
      </c>
      <c r="C221" s="71" t="s">
        <v>1476</v>
      </c>
      <c r="D221" s="47" t="s">
        <v>69</v>
      </c>
      <c r="E221" s="47">
        <v>1744</v>
      </c>
      <c r="F221" s="47" t="s">
        <v>1501</v>
      </c>
      <c r="G221" s="47"/>
      <c r="H221" s="48" t="s">
        <v>41</v>
      </c>
      <c r="I221" s="72">
        <v>3300</v>
      </c>
      <c r="J221" s="50">
        <v>0</v>
      </c>
      <c r="K221" s="23">
        <f t="shared" si="10"/>
        <v>3300</v>
      </c>
      <c r="L221" s="30"/>
    </row>
    <row r="222" spans="1:12" x14ac:dyDescent="0.25">
      <c r="A222" s="70">
        <v>44937</v>
      </c>
      <c r="B222" s="71" t="s">
        <v>14</v>
      </c>
      <c r="C222" s="71" t="s">
        <v>1476</v>
      </c>
      <c r="D222" s="47" t="s">
        <v>69</v>
      </c>
      <c r="E222" s="47">
        <v>1718</v>
      </c>
      <c r="F222" s="47" t="s">
        <v>1391</v>
      </c>
      <c r="G222" s="47"/>
      <c r="H222" s="48" t="s">
        <v>41</v>
      </c>
      <c r="I222" s="72">
        <v>3300</v>
      </c>
      <c r="J222" s="50">
        <v>0</v>
      </c>
      <c r="K222" s="23">
        <f t="shared" si="10"/>
        <v>3300</v>
      </c>
      <c r="L222" s="30"/>
    </row>
    <row r="223" spans="1:12" x14ac:dyDescent="0.25">
      <c r="A223" s="70">
        <v>44966</v>
      </c>
      <c r="B223" s="71" t="s">
        <v>14</v>
      </c>
      <c r="C223" s="71" t="s">
        <v>1476</v>
      </c>
      <c r="D223" s="47" t="s">
        <v>69</v>
      </c>
      <c r="E223" s="47">
        <v>1750</v>
      </c>
      <c r="F223" s="47" t="s">
        <v>1502</v>
      </c>
      <c r="G223" s="47"/>
      <c r="H223" s="48" t="s">
        <v>41</v>
      </c>
      <c r="I223" s="72">
        <v>3300</v>
      </c>
      <c r="J223" s="50">
        <v>0</v>
      </c>
      <c r="K223" s="23">
        <f t="shared" si="10"/>
        <v>3300</v>
      </c>
      <c r="L223" s="30"/>
    </row>
    <row r="224" spans="1:12" x14ac:dyDescent="0.25">
      <c r="A224" s="70">
        <v>44979</v>
      </c>
      <c r="B224" s="71" t="s">
        <v>14</v>
      </c>
      <c r="C224" s="71" t="s">
        <v>1476</v>
      </c>
      <c r="D224" s="47" t="s">
        <v>69</v>
      </c>
      <c r="E224" s="47">
        <v>1763</v>
      </c>
      <c r="F224" s="47" t="s">
        <v>1503</v>
      </c>
      <c r="G224" s="47">
        <v>1000058259</v>
      </c>
      <c r="H224" s="48" t="s">
        <v>41</v>
      </c>
      <c r="I224" s="72">
        <v>3300</v>
      </c>
      <c r="J224" s="50">
        <v>0</v>
      </c>
      <c r="K224" s="23">
        <f t="shared" si="10"/>
        <v>3300</v>
      </c>
      <c r="L224" s="30"/>
    </row>
    <row r="225" spans="1:12" x14ac:dyDescent="0.25">
      <c r="A225" s="73"/>
      <c r="B225" s="74" t="str">
        <f>B226</f>
        <v xml:space="preserve">BRECHEN COMMERCE INTERNATIONAL </v>
      </c>
      <c r="C225" s="74"/>
      <c r="D225" s="75">
        <f>D226</f>
        <v>132128141</v>
      </c>
      <c r="E225" s="142" t="s">
        <v>266</v>
      </c>
      <c r="F225" s="143"/>
      <c r="G225" s="143"/>
      <c r="H225" s="143"/>
      <c r="I225" s="65"/>
      <c r="J225" s="66"/>
      <c r="K225" s="54"/>
      <c r="L225" s="55">
        <f>SUM(K226:K227)</f>
        <v>104500</v>
      </c>
    </row>
    <row r="226" spans="1:12" x14ac:dyDescent="0.25">
      <c r="A226" s="24">
        <v>44893</v>
      </c>
      <c r="B226" s="76" t="s">
        <v>1144</v>
      </c>
      <c r="C226" s="76" t="s">
        <v>1476</v>
      </c>
      <c r="D226" s="31">
        <v>132128141</v>
      </c>
      <c r="E226" s="31">
        <v>115</v>
      </c>
      <c r="F226" s="31" t="s">
        <v>271</v>
      </c>
      <c r="G226" s="32" t="s">
        <v>1504</v>
      </c>
      <c r="H226" s="33" t="s">
        <v>37</v>
      </c>
      <c r="I226" s="34">
        <v>104500</v>
      </c>
      <c r="J226" s="29">
        <v>0</v>
      </c>
      <c r="K226" s="23">
        <f>I226+J226-L226</f>
        <v>104500</v>
      </c>
      <c r="L226" s="35"/>
    </row>
    <row r="227" spans="1:12" x14ac:dyDescent="0.25">
      <c r="A227" s="51"/>
      <c r="B227" s="52" t="str">
        <f>B228</f>
        <v xml:space="preserve">BLAXCORP MEDICAL </v>
      </c>
      <c r="C227" s="52"/>
      <c r="D227" s="53">
        <f>D228</f>
        <v>132312262</v>
      </c>
      <c r="E227" s="139" t="s">
        <v>266</v>
      </c>
      <c r="F227" s="140"/>
      <c r="G227" s="140"/>
      <c r="H227" s="141"/>
      <c r="I227" s="54"/>
      <c r="J227" s="54"/>
      <c r="K227" s="54"/>
      <c r="L227" s="55">
        <f>SUM(K228:K229)</f>
        <v>79267.199999999997</v>
      </c>
    </row>
    <row r="228" spans="1:12" x14ac:dyDescent="0.25">
      <c r="A228" s="24">
        <v>44903</v>
      </c>
      <c r="B228" s="25" t="s">
        <v>1145</v>
      </c>
      <c r="C228" s="25" t="s">
        <v>1476</v>
      </c>
      <c r="D228" s="26">
        <v>132312262</v>
      </c>
      <c r="E228" s="26">
        <v>356</v>
      </c>
      <c r="F228" s="26" t="s">
        <v>1146</v>
      </c>
      <c r="G228" s="27">
        <v>1000058036</v>
      </c>
      <c r="H228" s="28" t="s">
        <v>8</v>
      </c>
      <c r="I228" s="29">
        <v>79267.199999999997</v>
      </c>
      <c r="J228" s="29">
        <v>0</v>
      </c>
      <c r="K228" s="23">
        <f>I228+J228-L228</f>
        <v>79267.199999999997</v>
      </c>
      <c r="L228" s="35"/>
    </row>
    <row r="229" spans="1:12" x14ac:dyDescent="0.25">
      <c r="A229" s="51"/>
      <c r="B229" s="52" t="s">
        <v>47</v>
      </c>
      <c r="C229" s="52"/>
      <c r="D229" s="53" t="s">
        <v>70</v>
      </c>
      <c r="E229" s="139" t="s">
        <v>42</v>
      </c>
      <c r="F229" s="140"/>
      <c r="G229" s="140"/>
      <c r="H229" s="141"/>
      <c r="I229" s="54"/>
      <c r="J229" s="54"/>
      <c r="K229" s="54"/>
      <c r="L229" s="55">
        <f>SUM(K230:K253)</f>
        <v>2249054</v>
      </c>
    </row>
    <row r="230" spans="1:12" x14ac:dyDescent="0.25">
      <c r="A230" s="24">
        <v>44593</v>
      </c>
      <c r="B230" s="25" t="s">
        <v>47</v>
      </c>
      <c r="C230" s="25"/>
      <c r="D230" s="26" t="s">
        <v>70</v>
      </c>
      <c r="E230" s="26">
        <v>86</v>
      </c>
      <c r="F230" s="26" t="s">
        <v>273</v>
      </c>
      <c r="G230" s="26">
        <v>1000055897</v>
      </c>
      <c r="H230" s="28" t="s">
        <v>272</v>
      </c>
      <c r="I230" s="29">
        <v>108150</v>
      </c>
      <c r="J230" s="29">
        <v>0</v>
      </c>
      <c r="K230" s="23">
        <f t="shared" ref="K230:K253" si="11">I230+J230-L230</f>
        <v>108150</v>
      </c>
      <c r="L230" s="35"/>
    </row>
    <row r="231" spans="1:12" x14ac:dyDescent="0.25">
      <c r="A231" s="24">
        <v>44663</v>
      </c>
      <c r="B231" s="25" t="s">
        <v>47</v>
      </c>
      <c r="C231" s="25"/>
      <c r="D231" s="26" t="s">
        <v>70</v>
      </c>
      <c r="E231" s="26">
        <v>102</v>
      </c>
      <c r="F231" s="26" t="s">
        <v>275</v>
      </c>
      <c r="G231" s="26">
        <v>1000056392</v>
      </c>
      <c r="H231" s="28" t="s">
        <v>272</v>
      </c>
      <c r="I231" s="29">
        <v>95349</v>
      </c>
      <c r="J231" s="29">
        <v>0</v>
      </c>
      <c r="K231" s="23">
        <f t="shared" si="11"/>
        <v>95349</v>
      </c>
      <c r="L231" s="35"/>
    </row>
    <row r="232" spans="1:12" x14ac:dyDescent="0.25">
      <c r="A232" s="24">
        <v>44760</v>
      </c>
      <c r="B232" s="25" t="s">
        <v>47</v>
      </c>
      <c r="C232" s="25"/>
      <c r="D232" s="26" t="s">
        <v>70</v>
      </c>
      <c r="E232" s="26">
        <v>121</v>
      </c>
      <c r="F232" s="26" t="s">
        <v>276</v>
      </c>
      <c r="G232" s="26">
        <v>1000057030</v>
      </c>
      <c r="H232" s="28" t="s">
        <v>272</v>
      </c>
      <c r="I232" s="29">
        <v>99050</v>
      </c>
      <c r="J232" s="29">
        <v>0</v>
      </c>
      <c r="K232" s="23">
        <f t="shared" si="11"/>
        <v>99050</v>
      </c>
      <c r="L232" s="35"/>
    </row>
    <row r="233" spans="1:12" x14ac:dyDescent="0.25">
      <c r="A233" s="24">
        <v>44767</v>
      </c>
      <c r="B233" s="25" t="s">
        <v>47</v>
      </c>
      <c r="C233" s="25"/>
      <c r="D233" s="26" t="s">
        <v>70</v>
      </c>
      <c r="E233" s="26">
        <v>123</v>
      </c>
      <c r="F233" s="26" t="s">
        <v>279</v>
      </c>
      <c r="G233" s="26">
        <v>1000057136</v>
      </c>
      <c r="H233" s="28" t="s">
        <v>48</v>
      </c>
      <c r="I233" s="29">
        <v>40000</v>
      </c>
      <c r="J233" s="29">
        <v>0</v>
      </c>
      <c r="K233" s="23">
        <f t="shared" si="11"/>
        <v>40000</v>
      </c>
      <c r="L233" s="35"/>
    </row>
    <row r="234" spans="1:12" x14ac:dyDescent="0.25">
      <c r="A234" s="24">
        <v>44796</v>
      </c>
      <c r="B234" s="25" t="s">
        <v>47</v>
      </c>
      <c r="C234" s="25"/>
      <c r="D234" s="26" t="s">
        <v>70</v>
      </c>
      <c r="E234" s="26">
        <v>127</v>
      </c>
      <c r="F234" s="26" t="s">
        <v>281</v>
      </c>
      <c r="G234" s="26">
        <v>1000057328</v>
      </c>
      <c r="H234" s="28" t="s">
        <v>71</v>
      </c>
      <c r="I234" s="29">
        <v>56000</v>
      </c>
      <c r="J234" s="29">
        <v>10080</v>
      </c>
      <c r="K234" s="23">
        <f t="shared" si="11"/>
        <v>66080</v>
      </c>
      <c r="L234" s="35"/>
    </row>
    <row r="235" spans="1:12" x14ac:dyDescent="0.25">
      <c r="A235" s="24">
        <v>44812</v>
      </c>
      <c r="B235" s="25" t="s">
        <v>47</v>
      </c>
      <c r="C235" s="25"/>
      <c r="D235" s="26" t="s">
        <v>70</v>
      </c>
      <c r="E235" s="26">
        <v>128</v>
      </c>
      <c r="F235" s="26" t="s">
        <v>282</v>
      </c>
      <c r="G235" s="26">
        <v>1000057334</v>
      </c>
      <c r="H235" s="28" t="s">
        <v>72</v>
      </c>
      <c r="I235" s="29">
        <v>91400</v>
      </c>
      <c r="J235" s="29">
        <v>0</v>
      </c>
      <c r="K235" s="23">
        <f t="shared" si="11"/>
        <v>91400</v>
      </c>
      <c r="L235" s="35"/>
    </row>
    <row r="236" spans="1:12" x14ac:dyDescent="0.25">
      <c r="A236" s="24">
        <v>44812</v>
      </c>
      <c r="B236" s="25" t="s">
        <v>47</v>
      </c>
      <c r="C236" s="25"/>
      <c r="D236" s="26" t="s">
        <v>70</v>
      </c>
      <c r="E236" s="26">
        <v>134</v>
      </c>
      <c r="F236" s="26" t="s">
        <v>285</v>
      </c>
      <c r="G236" s="26">
        <v>1000057419</v>
      </c>
      <c r="H236" s="28" t="s">
        <v>286</v>
      </c>
      <c r="I236" s="29">
        <v>80000</v>
      </c>
      <c r="J236" s="29">
        <v>14400</v>
      </c>
      <c r="K236" s="23">
        <f t="shared" si="11"/>
        <v>94400</v>
      </c>
      <c r="L236" s="35"/>
    </row>
    <row r="237" spans="1:12" x14ac:dyDescent="0.25">
      <c r="A237" s="24">
        <v>44817</v>
      </c>
      <c r="B237" s="25" t="s">
        <v>47</v>
      </c>
      <c r="C237" s="25"/>
      <c r="D237" s="26" t="s">
        <v>70</v>
      </c>
      <c r="E237" s="26">
        <v>138</v>
      </c>
      <c r="F237" s="26" t="s">
        <v>287</v>
      </c>
      <c r="G237" s="26">
        <v>1000057442</v>
      </c>
      <c r="H237" s="28" t="s">
        <v>288</v>
      </c>
      <c r="I237" s="29">
        <v>32550</v>
      </c>
      <c r="J237" s="29">
        <v>0</v>
      </c>
      <c r="K237" s="23">
        <f t="shared" si="11"/>
        <v>32550</v>
      </c>
      <c r="L237" s="35"/>
    </row>
    <row r="238" spans="1:12" x14ac:dyDescent="0.25">
      <c r="A238" s="24">
        <v>44817</v>
      </c>
      <c r="B238" s="25" t="s">
        <v>47</v>
      </c>
      <c r="C238" s="25"/>
      <c r="D238" s="26" t="s">
        <v>70</v>
      </c>
      <c r="E238" s="26">
        <v>141</v>
      </c>
      <c r="F238" s="26" t="s">
        <v>289</v>
      </c>
      <c r="G238" s="26">
        <v>1000057481</v>
      </c>
      <c r="H238" s="28" t="s">
        <v>290</v>
      </c>
      <c r="I238" s="29">
        <v>120000</v>
      </c>
      <c r="J238" s="29">
        <v>21600</v>
      </c>
      <c r="K238" s="23">
        <f t="shared" si="11"/>
        <v>141600</v>
      </c>
      <c r="L238" s="35"/>
    </row>
    <row r="239" spans="1:12" x14ac:dyDescent="0.25">
      <c r="A239" s="24">
        <v>44824</v>
      </c>
      <c r="B239" s="25" t="s">
        <v>47</v>
      </c>
      <c r="C239" s="25"/>
      <c r="D239" s="26" t="s">
        <v>70</v>
      </c>
      <c r="E239" s="26">
        <v>140</v>
      </c>
      <c r="F239" s="26" t="s">
        <v>291</v>
      </c>
      <c r="G239" s="26">
        <v>1000057480</v>
      </c>
      <c r="H239" s="28" t="s">
        <v>296</v>
      </c>
      <c r="I239" s="29">
        <v>80000</v>
      </c>
      <c r="J239" s="29">
        <v>14400</v>
      </c>
      <c r="K239" s="23">
        <f t="shared" si="11"/>
        <v>94400</v>
      </c>
      <c r="L239" s="35"/>
    </row>
    <row r="240" spans="1:12" x14ac:dyDescent="0.25">
      <c r="A240" s="24">
        <v>44833</v>
      </c>
      <c r="B240" s="25" t="s">
        <v>47</v>
      </c>
      <c r="C240" s="25"/>
      <c r="D240" s="26" t="s">
        <v>70</v>
      </c>
      <c r="E240" s="26">
        <v>145</v>
      </c>
      <c r="F240" s="26" t="s">
        <v>292</v>
      </c>
      <c r="G240" s="26">
        <v>1000057519</v>
      </c>
      <c r="H240" s="28" t="s">
        <v>293</v>
      </c>
      <c r="I240" s="29">
        <v>28000</v>
      </c>
      <c r="J240" s="29">
        <v>5040</v>
      </c>
      <c r="K240" s="23">
        <f t="shared" si="11"/>
        <v>33040</v>
      </c>
      <c r="L240" s="35"/>
    </row>
    <row r="241" spans="1:12" x14ac:dyDescent="0.25">
      <c r="A241" s="24">
        <v>44833</v>
      </c>
      <c r="B241" s="25" t="s">
        <v>47</v>
      </c>
      <c r="C241" s="25"/>
      <c r="D241" s="26" t="s">
        <v>70</v>
      </c>
      <c r="E241" s="26">
        <v>144</v>
      </c>
      <c r="F241" s="26" t="s">
        <v>294</v>
      </c>
      <c r="G241" s="26">
        <v>1000057525</v>
      </c>
      <c r="H241" s="28" t="s">
        <v>286</v>
      </c>
      <c r="I241" s="29">
        <v>80000</v>
      </c>
      <c r="J241" s="29">
        <v>14400</v>
      </c>
      <c r="K241" s="23">
        <f t="shared" si="11"/>
        <v>94400</v>
      </c>
      <c r="L241" s="35"/>
    </row>
    <row r="242" spans="1:12" x14ac:dyDescent="0.25">
      <c r="A242" s="24">
        <v>44832</v>
      </c>
      <c r="B242" s="25" t="s">
        <v>47</v>
      </c>
      <c r="C242" s="25"/>
      <c r="D242" s="26" t="s">
        <v>70</v>
      </c>
      <c r="E242" s="26">
        <v>143</v>
      </c>
      <c r="F242" s="26" t="s">
        <v>295</v>
      </c>
      <c r="G242" s="26">
        <v>1000057526</v>
      </c>
      <c r="H242" s="28" t="s">
        <v>296</v>
      </c>
      <c r="I242" s="29">
        <v>60000</v>
      </c>
      <c r="J242" s="29">
        <v>10800</v>
      </c>
      <c r="K242" s="23">
        <f t="shared" si="11"/>
        <v>70800</v>
      </c>
      <c r="L242" s="35"/>
    </row>
    <row r="243" spans="1:12" x14ac:dyDescent="0.25">
      <c r="A243" s="24">
        <v>44810</v>
      </c>
      <c r="B243" s="25" t="s">
        <v>47</v>
      </c>
      <c r="C243" s="25"/>
      <c r="D243" s="26" t="s">
        <v>70</v>
      </c>
      <c r="E243" s="26">
        <v>139</v>
      </c>
      <c r="F243" s="26" t="s">
        <v>297</v>
      </c>
      <c r="G243" s="26">
        <v>1000057417</v>
      </c>
      <c r="H243" s="28" t="s">
        <v>298</v>
      </c>
      <c r="I243" s="29">
        <v>113100</v>
      </c>
      <c r="J243" s="29">
        <v>0</v>
      </c>
      <c r="K243" s="23">
        <f t="shared" si="11"/>
        <v>113100</v>
      </c>
      <c r="L243" s="35"/>
    </row>
    <row r="244" spans="1:12" x14ac:dyDescent="0.25">
      <c r="A244" s="24">
        <v>44824</v>
      </c>
      <c r="B244" s="25" t="s">
        <v>47</v>
      </c>
      <c r="C244" s="25"/>
      <c r="D244" s="26" t="s">
        <v>70</v>
      </c>
      <c r="E244" s="26">
        <v>142</v>
      </c>
      <c r="F244" s="26" t="s">
        <v>299</v>
      </c>
      <c r="G244" s="26">
        <v>1000057507</v>
      </c>
      <c r="H244" s="28" t="s">
        <v>300</v>
      </c>
      <c r="I244" s="29">
        <v>101480</v>
      </c>
      <c r="J244" s="29">
        <v>0</v>
      </c>
      <c r="K244" s="23">
        <f t="shared" si="11"/>
        <v>101480</v>
      </c>
      <c r="L244" s="35"/>
    </row>
    <row r="245" spans="1:12" x14ac:dyDescent="0.25">
      <c r="A245" s="24">
        <v>44795</v>
      </c>
      <c r="B245" s="25" t="s">
        <v>47</v>
      </c>
      <c r="C245" s="25"/>
      <c r="D245" s="26" t="s">
        <v>70</v>
      </c>
      <c r="E245" s="26">
        <v>126</v>
      </c>
      <c r="F245" s="26" t="s">
        <v>301</v>
      </c>
      <c r="G245" s="26">
        <v>1000057293</v>
      </c>
      <c r="H245" s="28" t="s">
        <v>272</v>
      </c>
      <c r="I245" s="29">
        <v>142900</v>
      </c>
      <c r="J245" s="29"/>
      <c r="K245" s="23">
        <f t="shared" si="11"/>
        <v>142900</v>
      </c>
      <c r="L245" s="35"/>
    </row>
    <row r="246" spans="1:12" x14ac:dyDescent="0.25">
      <c r="A246" s="24">
        <v>44854</v>
      </c>
      <c r="B246" s="25" t="s">
        <v>47</v>
      </c>
      <c r="C246" s="25"/>
      <c r="D246" s="26" t="s">
        <v>70</v>
      </c>
      <c r="E246" s="26">
        <v>155</v>
      </c>
      <c r="F246" s="26" t="s">
        <v>182</v>
      </c>
      <c r="G246" s="26">
        <v>1000057726</v>
      </c>
      <c r="H246" s="28" t="s">
        <v>272</v>
      </c>
      <c r="I246" s="29">
        <v>133870</v>
      </c>
      <c r="J246" s="29">
        <v>0</v>
      </c>
      <c r="K246" s="23">
        <f t="shared" si="11"/>
        <v>133870</v>
      </c>
      <c r="L246" s="30"/>
    </row>
    <row r="247" spans="1:12" x14ac:dyDescent="0.25">
      <c r="A247" s="24">
        <v>44854</v>
      </c>
      <c r="B247" s="25" t="s">
        <v>47</v>
      </c>
      <c r="C247" s="25"/>
      <c r="D247" s="26" t="s">
        <v>70</v>
      </c>
      <c r="E247" s="26">
        <v>152</v>
      </c>
      <c r="F247" s="26" t="s">
        <v>180</v>
      </c>
      <c r="G247" s="26">
        <v>1000057724</v>
      </c>
      <c r="H247" s="28" t="s">
        <v>272</v>
      </c>
      <c r="I247" s="29">
        <v>99560</v>
      </c>
      <c r="J247" s="29">
        <v>0</v>
      </c>
      <c r="K247" s="23">
        <f t="shared" si="11"/>
        <v>99560</v>
      </c>
      <c r="L247" s="30"/>
    </row>
    <row r="248" spans="1:12" x14ac:dyDescent="0.25">
      <c r="A248" s="24">
        <v>44854</v>
      </c>
      <c r="B248" s="25" t="s">
        <v>47</v>
      </c>
      <c r="C248" s="25"/>
      <c r="D248" s="26" t="s">
        <v>70</v>
      </c>
      <c r="E248" s="26">
        <v>153</v>
      </c>
      <c r="F248" s="26" t="s">
        <v>178</v>
      </c>
      <c r="G248" s="26">
        <v>1000057727</v>
      </c>
      <c r="H248" s="28" t="s">
        <v>272</v>
      </c>
      <c r="I248" s="29">
        <v>87100</v>
      </c>
      <c r="J248" s="29">
        <v>0</v>
      </c>
      <c r="K248" s="23">
        <f t="shared" si="11"/>
        <v>87100</v>
      </c>
      <c r="L248" s="30"/>
    </row>
    <row r="249" spans="1:12" x14ac:dyDescent="0.25">
      <c r="A249" s="24">
        <v>44855</v>
      </c>
      <c r="B249" s="25" t="s">
        <v>47</v>
      </c>
      <c r="C249" s="25" t="s">
        <v>1487</v>
      </c>
      <c r="D249" s="26" t="s">
        <v>70</v>
      </c>
      <c r="E249" s="26">
        <v>154</v>
      </c>
      <c r="F249" s="26" t="s">
        <v>181</v>
      </c>
      <c r="G249" s="26"/>
      <c r="H249" s="28" t="s">
        <v>272</v>
      </c>
      <c r="I249" s="29">
        <v>130130</v>
      </c>
      <c r="J249" s="29">
        <v>0</v>
      </c>
      <c r="K249" s="23">
        <f t="shared" si="11"/>
        <v>130130</v>
      </c>
      <c r="L249" s="30"/>
    </row>
    <row r="250" spans="1:12" x14ac:dyDescent="0.25">
      <c r="A250" s="24">
        <v>44882</v>
      </c>
      <c r="B250" s="25" t="s">
        <v>47</v>
      </c>
      <c r="C250" s="25" t="s">
        <v>1487</v>
      </c>
      <c r="D250" s="26" t="s">
        <v>70</v>
      </c>
      <c r="E250" s="26">
        <v>162</v>
      </c>
      <c r="F250" s="26" t="s">
        <v>301</v>
      </c>
      <c r="G250" s="26">
        <v>1000057910</v>
      </c>
      <c r="H250" s="28" t="s">
        <v>272</v>
      </c>
      <c r="I250" s="29">
        <v>119400</v>
      </c>
      <c r="J250" s="29">
        <v>0</v>
      </c>
      <c r="K250" s="23">
        <f t="shared" si="11"/>
        <v>119400</v>
      </c>
      <c r="L250" s="30"/>
    </row>
    <row r="251" spans="1:12" x14ac:dyDescent="0.25">
      <c r="A251" s="24">
        <v>44882</v>
      </c>
      <c r="B251" s="25" t="s">
        <v>47</v>
      </c>
      <c r="C251" s="25" t="s">
        <v>1487</v>
      </c>
      <c r="D251" s="26" t="s">
        <v>70</v>
      </c>
      <c r="E251" s="26">
        <v>163</v>
      </c>
      <c r="F251" s="26" t="s">
        <v>667</v>
      </c>
      <c r="G251" s="26">
        <v>1000057907</v>
      </c>
      <c r="H251" s="28" t="s">
        <v>272</v>
      </c>
      <c r="I251" s="29">
        <v>42225</v>
      </c>
      <c r="J251" s="29">
        <v>0</v>
      </c>
      <c r="K251" s="23">
        <f t="shared" si="11"/>
        <v>42225</v>
      </c>
      <c r="L251" s="30"/>
    </row>
    <row r="252" spans="1:12" x14ac:dyDescent="0.25">
      <c r="A252" s="24">
        <v>44882</v>
      </c>
      <c r="B252" s="25" t="s">
        <v>47</v>
      </c>
      <c r="C252" s="25" t="s">
        <v>1487</v>
      </c>
      <c r="D252" s="26" t="s">
        <v>70</v>
      </c>
      <c r="E252" s="26">
        <v>164</v>
      </c>
      <c r="F252" s="26" t="s">
        <v>629</v>
      </c>
      <c r="G252" s="26">
        <v>1000057909</v>
      </c>
      <c r="H252" s="28" t="s">
        <v>272</v>
      </c>
      <c r="I252" s="29">
        <v>103570</v>
      </c>
      <c r="J252" s="29">
        <v>0</v>
      </c>
      <c r="K252" s="23">
        <f t="shared" si="11"/>
        <v>103570</v>
      </c>
      <c r="L252" s="30"/>
    </row>
    <row r="253" spans="1:12" x14ac:dyDescent="0.25">
      <c r="A253" s="24">
        <v>44882</v>
      </c>
      <c r="B253" s="25" t="s">
        <v>47</v>
      </c>
      <c r="C253" s="25" t="s">
        <v>1487</v>
      </c>
      <c r="D253" s="26" t="s">
        <v>70</v>
      </c>
      <c r="E253" s="26">
        <v>161</v>
      </c>
      <c r="F253" s="26" t="s">
        <v>849</v>
      </c>
      <c r="G253" s="26">
        <v>1000057909</v>
      </c>
      <c r="H253" s="28" t="s">
        <v>272</v>
      </c>
      <c r="I253" s="29">
        <v>114500</v>
      </c>
      <c r="J253" s="29">
        <v>0</v>
      </c>
      <c r="K253" s="23">
        <f t="shared" si="11"/>
        <v>114500</v>
      </c>
      <c r="L253" s="30"/>
    </row>
    <row r="254" spans="1:12" x14ac:dyDescent="0.25">
      <c r="A254" s="51"/>
      <c r="B254" s="52" t="str">
        <f>B255</f>
        <v>CAR-M GRUPO FARMACEUTICO,S.R.L.</v>
      </c>
      <c r="C254" s="52"/>
      <c r="D254" s="53" t="str">
        <f>D255</f>
        <v>130186121</v>
      </c>
      <c r="E254" s="139" t="s">
        <v>18</v>
      </c>
      <c r="F254" s="140"/>
      <c r="G254" s="140"/>
      <c r="H254" s="141"/>
      <c r="I254" s="54"/>
      <c r="J254" s="54"/>
      <c r="K254" s="54"/>
      <c r="L254" s="55">
        <f>SUM(K255:K267)</f>
        <v>910628.4</v>
      </c>
    </row>
    <row r="255" spans="1:12" x14ac:dyDescent="0.25">
      <c r="A255" s="24">
        <v>44433</v>
      </c>
      <c r="B255" s="25" t="s">
        <v>302</v>
      </c>
      <c r="C255" s="25" t="s">
        <v>1486</v>
      </c>
      <c r="D255" s="26" t="s">
        <v>303</v>
      </c>
      <c r="E255" s="26">
        <v>1371</v>
      </c>
      <c r="F255" s="26" t="s">
        <v>1393</v>
      </c>
      <c r="G255" s="26">
        <v>1000054603</v>
      </c>
      <c r="H255" s="28" t="s">
        <v>1394</v>
      </c>
      <c r="I255" s="29">
        <v>98000</v>
      </c>
      <c r="J255" s="29"/>
      <c r="K255" s="23">
        <f t="shared" ref="K255:K267" si="12">I255+J255-L255</f>
        <v>98000</v>
      </c>
      <c r="L255" s="35"/>
    </row>
    <row r="256" spans="1:12" x14ac:dyDescent="0.25">
      <c r="A256" s="24">
        <v>44441</v>
      </c>
      <c r="B256" s="25" t="s">
        <v>302</v>
      </c>
      <c r="C256" s="25" t="s">
        <v>1486</v>
      </c>
      <c r="D256" s="26" t="s">
        <v>303</v>
      </c>
      <c r="E256" s="26">
        <v>1401</v>
      </c>
      <c r="F256" s="26" t="s">
        <v>1395</v>
      </c>
      <c r="G256" s="26">
        <v>1000054695</v>
      </c>
      <c r="H256" s="28" t="s">
        <v>1396</v>
      </c>
      <c r="I256" s="29">
        <v>69000</v>
      </c>
      <c r="J256" s="29"/>
      <c r="K256" s="23">
        <f t="shared" si="12"/>
        <v>69000</v>
      </c>
      <c r="L256" s="35"/>
    </row>
    <row r="257" spans="1:12" x14ac:dyDescent="0.25">
      <c r="A257" s="24">
        <v>44447</v>
      </c>
      <c r="B257" s="25" t="s">
        <v>302</v>
      </c>
      <c r="C257" s="25" t="s">
        <v>1486</v>
      </c>
      <c r="D257" s="26" t="s">
        <v>303</v>
      </c>
      <c r="E257" s="26">
        <v>1421</v>
      </c>
      <c r="F257" s="26" t="s">
        <v>1397</v>
      </c>
      <c r="G257" s="26">
        <v>1000054744</v>
      </c>
      <c r="H257" s="28" t="s">
        <v>1398</v>
      </c>
      <c r="I257" s="29">
        <v>103148</v>
      </c>
      <c r="J257" s="29"/>
      <c r="K257" s="23">
        <f t="shared" si="12"/>
        <v>103148</v>
      </c>
      <c r="L257" s="35"/>
    </row>
    <row r="258" spans="1:12" x14ac:dyDescent="0.25">
      <c r="A258" s="24">
        <v>44454</v>
      </c>
      <c r="B258" s="25" t="s">
        <v>302</v>
      </c>
      <c r="C258" s="25" t="s">
        <v>1486</v>
      </c>
      <c r="D258" s="26" t="s">
        <v>303</v>
      </c>
      <c r="E258" s="26">
        <v>1438</v>
      </c>
      <c r="F258" s="26" t="s">
        <v>1399</v>
      </c>
      <c r="G258" s="26">
        <v>1000054811</v>
      </c>
      <c r="H258" s="28" t="s">
        <v>1400</v>
      </c>
      <c r="I258" s="29">
        <v>124780</v>
      </c>
      <c r="J258" s="29">
        <v>5180.3999999999996</v>
      </c>
      <c r="K258" s="23">
        <f t="shared" si="12"/>
        <v>129960.4</v>
      </c>
      <c r="L258" s="35"/>
    </row>
    <row r="259" spans="1:12" x14ac:dyDescent="0.25">
      <c r="A259" s="24">
        <v>44456</v>
      </c>
      <c r="B259" s="25" t="s">
        <v>302</v>
      </c>
      <c r="C259" s="25" t="s">
        <v>1486</v>
      </c>
      <c r="D259" s="26" t="s">
        <v>303</v>
      </c>
      <c r="E259" s="26">
        <v>1444</v>
      </c>
      <c r="F259" s="26" t="s">
        <v>1401</v>
      </c>
      <c r="G259" s="26">
        <v>1000054840</v>
      </c>
      <c r="H259" s="28" t="s">
        <v>1402</v>
      </c>
      <c r="I259" s="29">
        <v>49500</v>
      </c>
      <c r="J259" s="29">
        <v>8910</v>
      </c>
      <c r="K259" s="23">
        <f t="shared" si="12"/>
        <v>58410</v>
      </c>
      <c r="L259" s="35"/>
    </row>
    <row r="260" spans="1:12" x14ac:dyDescent="0.25">
      <c r="A260" s="24">
        <v>44461</v>
      </c>
      <c r="B260" s="25" t="s">
        <v>302</v>
      </c>
      <c r="C260" s="25" t="s">
        <v>1486</v>
      </c>
      <c r="D260" s="26" t="s">
        <v>303</v>
      </c>
      <c r="E260" s="26">
        <v>1457</v>
      </c>
      <c r="F260" s="26" t="s">
        <v>304</v>
      </c>
      <c r="G260" s="26">
        <v>1000054867</v>
      </c>
      <c r="H260" s="28" t="s">
        <v>1403</v>
      </c>
      <c r="I260" s="29">
        <v>67890</v>
      </c>
      <c r="J260" s="29">
        <v>4320</v>
      </c>
      <c r="K260" s="23">
        <f t="shared" si="12"/>
        <v>72210</v>
      </c>
      <c r="L260" s="35"/>
    </row>
    <row r="261" spans="1:12" x14ac:dyDescent="0.25">
      <c r="A261" s="24">
        <v>44468</v>
      </c>
      <c r="B261" s="25" t="s">
        <v>302</v>
      </c>
      <c r="C261" s="25" t="s">
        <v>1486</v>
      </c>
      <c r="D261" s="26" t="s">
        <v>303</v>
      </c>
      <c r="E261" s="26">
        <v>1475</v>
      </c>
      <c r="F261" s="26" t="s">
        <v>1404</v>
      </c>
      <c r="G261" s="26">
        <v>1000054935</v>
      </c>
      <c r="H261" s="28" t="s">
        <v>1403</v>
      </c>
      <c r="I261" s="29">
        <v>70000</v>
      </c>
      <c r="J261" s="29"/>
      <c r="K261" s="23">
        <f t="shared" si="12"/>
        <v>70000</v>
      </c>
      <c r="L261" s="35"/>
    </row>
    <row r="262" spans="1:12" x14ac:dyDescent="0.25">
      <c r="A262" s="24">
        <v>44474</v>
      </c>
      <c r="B262" s="25" t="s">
        <v>302</v>
      </c>
      <c r="C262" s="25" t="s">
        <v>1486</v>
      </c>
      <c r="D262" s="26" t="s">
        <v>303</v>
      </c>
      <c r="E262" s="26">
        <v>1506</v>
      </c>
      <c r="F262" s="26" t="s">
        <v>1405</v>
      </c>
      <c r="G262" s="26">
        <v>1000054959</v>
      </c>
      <c r="H262" s="28" t="s">
        <v>48</v>
      </c>
      <c r="I262" s="29">
        <v>9000</v>
      </c>
      <c r="J262" s="29"/>
      <c r="K262" s="23">
        <f t="shared" si="12"/>
        <v>9000</v>
      </c>
      <c r="L262" s="35"/>
    </row>
    <row r="263" spans="1:12" x14ac:dyDescent="0.25">
      <c r="A263" s="24">
        <v>44477</v>
      </c>
      <c r="B263" s="25" t="s">
        <v>302</v>
      </c>
      <c r="C263" s="25" t="s">
        <v>1486</v>
      </c>
      <c r="D263" s="26" t="s">
        <v>303</v>
      </c>
      <c r="E263" s="26">
        <v>1521</v>
      </c>
      <c r="F263" s="26" t="s">
        <v>1406</v>
      </c>
      <c r="G263" s="26">
        <v>1000054970</v>
      </c>
      <c r="H263" s="28" t="s">
        <v>1407</v>
      </c>
      <c r="I263" s="29">
        <v>55000</v>
      </c>
      <c r="J263" s="29">
        <v>9900</v>
      </c>
      <c r="K263" s="23">
        <f t="shared" si="12"/>
        <v>64900</v>
      </c>
      <c r="L263" s="35"/>
    </row>
    <row r="264" spans="1:12" x14ac:dyDescent="0.25">
      <c r="A264" s="24">
        <v>44482</v>
      </c>
      <c r="B264" s="25" t="s">
        <v>302</v>
      </c>
      <c r="C264" s="25" t="s">
        <v>1486</v>
      </c>
      <c r="D264" s="26" t="s">
        <v>303</v>
      </c>
      <c r="E264" s="26">
        <v>1535</v>
      </c>
      <c r="F264" s="26" t="s">
        <v>1408</v>
      </c>
      <c r="G264" s="26">
        <v>1000055057</v>
      </c>
      <c r="H264" s="28" t="s">
        <v>1409</v>
      </c>
      <c r="I264" s="29">
        <v>35000</v>
      </c>
      <c r="J264" s="29"/>
      <c r="K264" s="23">
        <f t="shared" si="12"/>
        <v>35000</v>
      </c>
      <c r="L264" s="35"/>
    </row>
    <row r="265" spans="1:12" x14ac:dyDescent="0.25">
      <c r="A265" s="24">
        <v>44482</v>
      </c>
      <c r="B265" s="25" t="s">
        <v>302</v>
      </c>
      <c r="C265" s="25" t="s">
        <v>1486</v>
      </c>
      <c r="D265" s="26" t="s">
        <v>303</v>
      </c>
      <c r="E265" s="26">
        <v>1536</v>
      </c>
      <c r="F265" s="26" t="s">
        <v>1410</v>
      </c>
      <c r="G265" s="26">
        <v>1000055059</v>
      </c>
      <c r="H265" s="28" t="s">
        <v>1411</v>
      </c>
      <c r="I265" s="29">
        <v>40000</v>
      </c>
      <c r="J265" s="29"/>
      <c r="K265" s="23">
        <f t="shared" si="12"/>
        <v>40000</v>
      </c>
      <c r="L265" s="35"/>
    </row>
    <row r="266" spans="1:12" x14ac:dyDescent="0.25">
      <c r="A266" s="24">
        <v>44508</v>
      </c>
      <c r="B266" s="25" t="s">
        <v>302</v>
      </c>
      <c r="C266" s="25" t="s">
        <v>1486</v>
      </c>
      <c r="D266" s="26" t="s">
        <v>303</v>
      </c>
      <c r="E266" s="26">
        <v>1593</v>
      </c>
      <c r="F266" s="26" t="s">
        <v>1412</v>
      </c>
      <c r="G266" s="26">
        <v>1000055233</v>
      </c>
      <c r="H266" s="28" t="s">
        <v>1413</v>
      </c>
      <c r="I266" s="29">
        <v>35000</v>
      </c>
      <c r="J266" s="29"/>
      <c r="K266" s="23">
        <f t="shared" si="12"/>
        <v>35000</v>
      </c>
      <c r="L266" s="35"/>
    </row>
    <row r="267" spans="1:12" x14ac:dyDescent="0.25">
      <c r="A267" s="24">
        <v>44519</v>
      </c>
      <c r="B267" s="25" t="s">
        <v>302</v>
      </c>
      <c r="C267" s="25" t="s">
        <v>1486</v>
      </c>
      <c r="D267" s="26" t="s">
        <v>303</v>
      </c>
      <c r="E267" s="26">
        <v>1634</v>
      </c>
      <c r="F267" s="26" t="s">
        <v>1414</v>
      </c>
      <c r="G267" s="26">
        <v>1000055347</v>
      </c>
      <c r="H267" s="28" t="s">
        <v>1415</v>
      </c>
      <c r="I267" s="29">
        <v>126000</v>
      </c>
      <c r="J267" s="29"/>
      <c r="K267" s="23">
        <f t="shared" si="12"/>
        <v>126000</v>
      </c>
      <c r="L267" s="35"/>
    </row>
    <row r="268" spans="1:12" x14ac:dyDescent="0.25">
      <c r="A268" s="51"/>
      <c r="B268" s="52" t="str">
        <f>B269</f>
        <v xml:space="preserve">CENTRO ARTE URIBE </v>
      </c>
      <c r="C268" s="52"/>
      <c r="D268" s="53" t="str">
        <f>D269</f>
        <v>130856109</v>
      </c>
      <c r="E268" s="139" t="s">
        <v>18</v>
      </c>
      <c r="F268" s="140"/>
      <c r="G268" s="140"/>
      <c r="H268" s="140"/>
      <c r="I268" s="54"/>
      <c r="J268" s="54"/>
      <c r="K268" s="54"/>
      <c r="L268" s="55">
        <f>SUM(K269)</f>
        <v>21004</v>
      </c>
    </row>
    <row r="269" spans="1:12" x14ac:dyDescent="0.25">
      <c r="A269" s="24">
        <v>44813</v>
      </c>
      <c r="B269" s="25" t="s">
        <v>305</v>
      </c>
      <c r="C269" s="25" t="s">
        <v>1476</v>
      </c>
      <c r="D269" s="26" t="s">
        <v>306</v>
      </c>
      <c r="E269" s="26">
        <v>643</v>
      </c>
      <c r="F269" s="26" t="s">
        <v>307</v>
      </c>
      <c r="G269" s="26" t="s">
        <v>206</v>
      </c>
      <c r="H269" s="28" t="s">
        <v>18</v>
      </c>
      <c r="I269" s="29">
        <v>17800</v>
      </c>
      <c r="J269" s="29">
        <v>3204</v>
      </c>
      <c r="K269" s="23">
        <f>I269+J269-L269</f>
        <v>21004</v>
      </c>
      <c r="L269" s="35"/>
    </row>
    <row r="270" spans="1:12" x14ac:dyDescent="0.25">
      <c r="A270" s="51"/>
      <c r="B270" s="52" t="str">
        <f>B271</f>
        <v xml:space="preserve">CASA DOÑA MARCIA, CADOMA </v>
      </c>
      <c r="C270" s="52"/>
      <c r="D270" s="53">
        <v>132104171</v>
      </c>
      <c r="E270" s="139" t="s">
        <v>1416</v>
      </c>
      <c r="F270" s="140"/>
      <c r="G270" s="140"/>
      <c r="H270" s="141"/>
      <c r="I270" s="54"/>
      <c r="J270" s="54"/>
      <c r="K270" s="54"/>
      <c r="L270" s="55">
        <f>SUM(K271:K272)</f>
        <v>385895.4</v>
      </c>
    </row>
    <row r="271" spans="1:12" ht="29.25" x14ac:dyDescent="0.25">
      <c r="A271" s="24">
        <v>44908</v>
      </c>
      <c r="B271" s="25" t="s">
        <v>1417</v>
      </c>
      <c r="C271" s="25" t="s">
        <v>1475</v>
      </c>
      <c r="D271" s="26">
        <v>132104171</v>
      </c>
      <c r="E271" s="26">
        <v>295</v>
      </c>
      <c r="F271" s="26" t="s">
        <v>542</v>
      </c>
      <c r="G271" s="27" t="s">
        <v>1418</v>
      </c>
      <c r="H271" s="28" t="s">
        <v>1419</v>
      </c>
      <c r="I271" s="29">
        <v>247750</v>
      </c>
      <c r="J271" s="29">
        <v>44595</v>
      </c>
      <c r="K271" s="23">
        <f>I271+J271-L271</f>
        <v>292345</v>
      </c>
      <c r="L271" s="35"/>
    </row>
    <row r="272" spans="1:12" ht="29.25" x14ac:dyDescent="0.25">
      <c r="A272" s="24">
        <v>44937</v>
      </c>
      <c r="B272" s="25" t="s">
        <v>1417</v>
      </c>
      <c r="C272" s="25"/>
      <c r="D272" s="26">
        <v>132104171</v>
      </c>
      <c r="E272" s="26">
        <v>316</v>
      </c>
      <c r="F272" s="26" t="s">
        <v>410</v>
      </c>
      <c r="G272" s="27" t="s">
        <v>1418</v>
      </c>
      <c r="H272" s="28" t="s">
        <v>1419</v>
      </c>
      <c r="I272" s="29">
        <v>79280</v>
      </c>
      <c r="J272" s="29">
        <v>14270.4</v>
      </c>
      <c r="K272" s="23">
        <f>I272+J272-L272</f>
        <v>93550.399999999994</v>
      </c>
      <c r="L272" s="30"/>
    </row>
    <row r="273" spans="1:12" x14ac:dyDescent="0.25">
      <c r="A273" s="51"/>
      <c r="B273" s="52" t="s">
        <v>23</v>
      </c>
      <c r="C273" s="52"/>
      <c r="D273" s="53" t="s">
        <v>73</v>
      </c>
      <c r="E273" s="139" t="s">
        <v>262</v>
      </c>
      <c r="F273" s="140"/>
      <c r="G273" s="140"/>
      <c r="H273" s="140"/>
      <c r="I273" s="54"/>
      <c r="J273" s="54"/>
      <c r="K273" s="54"/>
      <c r="L273" s="55">
        <f>SUM(K274:K280)</f>
        <v>175072.2</v>
      </c>
    </row>
    <row r="274" spans="1:12" x14ac:dyDescent="0.25">
      <c r="A274" s="24">
        <v>44757</v>
      </c>
      <c r="B274" s="25" t="s">
        <v>23</v>
      </c>
      <c r="C274" s="25"/>
      <c r="D274" s="26" t="s">
        <v>73</v>
      </c>
      <c r="E274" s="26">
        <v>134476</v>
      </c>
      <c r="F274" s="26" t="s">
        <v>1420</v>
      </c>
      <c r="G274" s="26">
        <v>1000056472</v>
      </c>
      <c r="H274" s="28" t="s">
        <v>49</v>
      </c>
      <c r="I274" s="29">
        <v>20378</v>
      </c>
      <c r="J274" s="29">
        <v>1272.5999999999999</v>
      </c>
      <c r="K274" s="23">
        <f t="shared" ref="K274:K280" si="13">I274+J274-L274</f>
        <v>21650.6</v>
      </c>
      <c r="L274" s="35"/>
    </row>
    <row r="275" spans="1:12" x14ac:dyDescent="0.25">
      <c r="A275" s="24">
        <v>44860</v>
      </c>
      <c r="B275" s="25" t="s">
        <v>23</v>
      </c>
      <c r="C275" s="25"/>
      <c r="D275" s="26" t="s">
        <v>73</v>
      </c>
      <c r="E275" s="26">
        <v>161824</v>
      </c>
      <c r="F275" s="26" t="s">
        <v>1023</v>
      </c>
      <c r="G275" s="26">
        <v>1000057710</v>
      </c>
      <c r="H275" s="28" t="s">
        <v>8</v>
      </c>
      <c r="I275" s="29">
        <v>31850</v>
      </c>
      <c r="J275" s="29">
        <v>108</v>
      </c>
      <c r="K275" s="23">
        <f t="shared" si="13"/>
        <v>31958</v>
      </c>
      <c r="L275" s="30"/>
    </row>
    <row r="276" spans="1:12" x14ac:dyDescent="0.25">
      <c r="A276" s="24">
        <v>44860</v>
      </c>
      <c r="B276" s="25" t="s">
        <v>23</v>
      </c>
      <c r="C276" s="25"/>
      <c r="D276" s="26" t="s">
        <v>73</v>
      </c>
      <c r="E276" s="26">
        <v>161832</v>
      </c>
      <c r="F276" s="26" t="s">
        <v>1024</v>
      </c>
      <c r="G276" s="26">
        <v>1000057795</v>
      </c>
      <c r="H276" s="28" t="s">
        <v>8</v>
      </c>
      <c r="I276" s="29">
        <v>39145</v>
      </c>
      <c r="J276" s="29">
        <v>3912.12</v>
      </c>
      <c r="K276" s="23">
        <f t="shared" si="13"/>
        <v>43057.120000000003</v>
      </c>
      <c r="L276" s="30"/>
    </row>
    <row r="277" spans="1:12" x14ac:dyDescent="0.25">
      <c r="A277" s="24">
        <v>44880</v>
      </c>
      <c r="B277" s="25" t="s">
        <v>23</v>
      </c>
      <c r="C277" s="25" t="s">
        <v>1487</v>
      </c>
      <c r="D277" s="26" t="s">
        <v>73</v>
      </c>
      <c r="E277" s="26">
        <v>162284</v>
      </c>
      <c r="F277" s="26" t="s">
        <v>1147</v>
      </c>
      <c r="G277" s="26">
        <v>1000057881</v>
      </c>
      <c r="H277" s="28" t="s">
        <v>8</v>
      </c>
      <c r="I277" s="29">
        <v>17300</v>
      </c>
      <c r="J277" s="29">
        <v>0</v>
      </c>
      <c r="K277" s="23">
        <f t="shared" si="13"/>
        <v>17300</v>
      </c>
      <c r="L277" s="30"/>
    </row>
    <row r="278" spans="1:12" x14ac:dyDescent="0.25">
      <c r="A278" s="24">
        <v>44917</v>
      </c>
      <c r="B278" s="25" t="s">
        <v>23</v>
      </c>
      <c r="C278" s="25" t="s">
        <v>1487</v>
      </c>
      <c r="D278" s="26" t="s">
        <v>73</v>
      </c>
      <c r="E278" s="26">
        <v>138363</v>
      </c>
      <c r="F278" s="26" t="s">
        <v>1148</v>
      </c>
      <c r="G278" s="26">
        <v>1000057923</v>
      </c>
      <c r="H278" s="28" t="s">
        <v>8</v>
      </c>
      <c r="I278" s="29">
        <v>22855</v>
      </c>
      <c r="J278" s="29">
        <v>2284.38</v>
      </c>
      <c r="K278" s="23">
        <f t="shared" si="13"/>
        <v>25139.38</v>
      </c>
      <c r="L278" s="30"/>
    </row>
    <row r="279" spans="1:12" x14ac:dyDescent="0.25">
      <c r="A279" s="24">
        <v>44921</v>
      </c>
      <c r="B279" s="25" t="s">
        <v>23</v>
      </c>
      <c r="C279" s="25" t="s">
        <v>1487</v>
      </c>
      <c r="D279" s="26" t="s">
        <v>73</v>
      </c>
      <c r="E279" s="26">
        <v>163192</v>
      </c>
      <c r="F279" s="26" t="s">
        <v>1149</v>
      </c>
      <c r="G279" s="26">
        <v>1000058015</v>
      </c>
      <c r="H279" s="28" t="s">
        <v>8</v>
      </c>
      <c r="I279" s="29">
        <v>18255</v>
      </c>
      <c r="J279" s="29">
        <v>1026.9000000000001</v>
      </c>
      <c r="K279" s="23">
        <f t="shared" si="13"/>
        <v>19281.900000000001</v>
      </c>
      <c r="L279" s="30"/>
    </row>
    <row r="280" spans="1:12" x14ac:dyDescent="0.25">
      <c r="A280" s="56">
        <v>44960</v>
      </c>
      <c r="B280" s="77" t="s">
        <v>23</v>
      </c>
      <c r="C280" s="77" t="s">
        <v>1487</v>
      </c>
      <c r="D280" s="26" t="s">
        <v>73</v>
      </c>
      <c r="E280" s="26">
        <v>138896</v>
      </c>
      <c r="F280" s="26" t="s">
        <v>1505</v>
      </c>
      <c r="G280" s="26">
        <v>1000058225</v>
      </c>
      <c r="H280" s="28" t="s">
        <v>8</v>
      </c>
      <c r="I280" s="57">
        <v>14140</v>
      </c>
      <c r="J280" s="57">
        <v>2545.1999999999998</v>
      </c>
      <c r="K280" s="23">
        <f t="shared" si="13"/>
        <v>16685.2</v>
      </c>
      <c r="L280" s="30"/>
    </row>
    <row r="281" spans="1:12" x14ac:dyDescent="0.25">
      <c r="A281" s="51"/>
      <c r="B281" s="52" t="str">
        <f>B282</f>
        <v>CLAPE, S.R.L.</v>
      </c>
      <c r="C281" s="52"/>
      <c r="D281" s="53" t="str">
        <f>D282</f>
        <v>130942732</v>
      </c>
      <c r="E281" s="139" t="str">
        <f>H282</f>
        <v xml:space="preserve">MEDICAMENTOS </v>
      </c>
      <c r="F281" s="140"/>
      <c r="G281" s="140"/>
      <c r="H281" s="141"/>
      <c r="I281" s="54"/>
      <c r="J281" s="54"/>
      <c r="K281" s="54"/>
      <c r="L281" s="55">
        <f>SUM(K282:K284)</f>
        <v>322844.45999999996</v>
      </c>
    </row>
    <row r="282" spans="1:12" x14ac:dyDescent="0.25">
      <c r="A282" s="24">
        <v>44680</v>
      </c>
      <c r="B282" s="25" t="s">
        <v>75</v>
      </c>
      <c r="C282" s="25"/>
      <c r="D282" s="26" t="s">
        <v>74</v>
      </c>
      <c r="E282" s="26">
        <v>60</v>
      </c>
      <c r="F282" s="26" t="s">
        <v>309</v>
      </c>
      <c r="G282" s="26">
        <v>1000056557</v>
      </c>
      <c r="H282" s="28" t="s">
        <v>18</v>
      </c>
      <c r="I282" s="29">
        <v>74850</v>
      </c>
      <c r="J282" s="29">
        <v>13473</v>
      </c>
      <c r="K282" s="23">
        <f>I282+J282-L282</f>
        <v>88323</v>
      </c>
      <c r="L282" s="35"/>
    </row>
    <row r="283" spans="1:12" x14ac:dyDescent="0.25">
      <c r="A283" s="24">
        <v>44693</v>
      </c>
      <c r="B283" s="25" t="s">
        <v>75</v>
      </c>
      <c r="C283" s="25"/>
      <c r="D283" s="26" t="s">
        <v>74</v>
      </c>
      <c r="E283" s="26">
        <v>64</v>
      </c>
      <c r="F283" s="26" t="s">
        <v>310</v>
      </c>
      <c r="G283" s="26">
        <v>1000056568</v>
      </c>
      <c r="H283" s="28" t="s">
        <v>18</v>
      </c>
      <c r="I283" s="29">
        <v>71172</v>
      </c>
      <c r="J283" s="29">
        <v>12810.96</v>
      </c>
      <c r="K283" s="23">
        <f>I283+J283-L283</f>
        <v>83982.959999999992</v>
      </c>
      <c r="L283" s="35"/>
    </row>
    <row r="284" spans="1:12" x14ac:dyDescent="0.25">
      <c r="A284" s="24">
        <v>44782</v>
      </c>
      <c r="B284" s="25" t="s">
        <v>75</v>
      </c>
      <c r="C284" s="25"/>
      <c r="D284" s="26" t="s">
        <v>74</v>
      </c>
      <c r="E284" s="26">
        <v>70</v>
      </c>
      <c r="F284" s="26" t="s">
        <v>311</v>
      </c>
      <c r="G284" s="26">
        <v>1000057250</v>
      </c>
      <c r="H284" s="28" t="s">
        <v>37</v>
      </c>
      <c r="I284" s="29">
        <v>127575</v>
      </c>
      <c r="J284" s="29">
        <v>22963.5</v>
      </c>
      <c r="K284" s="23">
        <f>I284+J284-L284</f>
        <v>150538.5</v>
      </c>
      <c r="L284" s="35"/>
    </row>
    <row r="285" spans="1:12" x14ac:dyDescent="0.25">
      <c r="A285" s="51"/>
      <c r="B285" s="52" t="s">
        <v>314</v>
      </c>
      <c r="C285" s="78"/>
      <c r="D285" s="79" t="s">
        <v>315</v>
      </c>
      <c r="E285" s="146" t="s">
        <v>1025</v>
      </c>
      <c r="F285" s="147"/>
      <c r="G285" s="147"/>
      <c r="H285" s="147"/>
      <c r="I285" s="80"/>
      <c r="J285" s="80"/>
      <c r="K285" s="80"/>
      <c r="L285" s="81">
        <f>SUM(K286:K289)</f>
        <v>131923.04</v>
      </c>
    </row>
    <row r="286" spans="1:12" x14ac:dyDescent="0.25">
      <c r="A286" s="24">
        <v>44882</v>
      </c>
      <c r="B286" s="82" t="s">
        <v>314</v>
      </c>
      <c r="C286" s="71" t="s">
        <v>1476</v>
      </c>
      <c r="D286" s="47" t="s">
        <v>315</v>
      </c>
      <c r="E286" s="47">
        <v>442</v>
      </c>
      <c r="F286" s="47" t="s">
        <v>1150</v>
      </c>
      <c r="G286" s="47">
        <v>1000057939</v>
      </c>
      <c r="H286" s="48" t="s">
        <v>1506</v>
      </c>
      <c r="I286" s="83">
        <v>18000</v>
      </c>
      <c r="J286" s="83">
        <v>0</v>
      </c>
      <c r="K286" s="42">
        <f>I286+J286-L286</f>
        <v>18000</v>
      </c>
      <c r="L286" s="84"/>
    </row>
    <row r="287" spans="1:12" x14ac:dyDescent="0.25">
      <c r="A287" s="56">
        <v>44587</v>
      </c>
      <c r="B287" s="85" t="s">
        <v>314</v>
      </c>
      <c r="C287" s="86" t="s">
        <v>1476</v>
      </c>
      <c r="D287" s="87">
        <v>130257795</v>
      </c>
      <c r="E287" s="87">
        <v>928</v>
      </c>
      <c r="F287" s="87" t="s">
        <v>1507</v>
      </c>
      <c r="G287" s="87">
        <v>1000058187</v>
      </c>
      <c r="H287" s="88" t="s">
        <v>1506</v>
      </c>
      <c r="I287" s="72">
        <v>104992.8</v>
      </c>
      <c r="J287" s="72">
        <v>0</v>
      </c>
      <c r="K287" s="43">
        <f>I287+J287-L287</f>
        <v>104992.8</v>
      </c>
      <c r="L287" s="89"/>
    </row>
    <row r="288" spans="1:12" x14ac:dyDescent="0.25">
      <c r="A288" s="70">
        <v>44965</v>
      </c>
      <c r="B288" s="71" t="s">
        <v>314</v>
      </c>
      <c r="C288" s="71"/>
      <c r="D288" s="47">
        <v>130257795</v>
      </c>
      <c r="E288" s="47">
        <v>995</v>
      </c>
      <c r="F288" s="47" t="s">
        <v>1508</v>
      </c>
      <c r="G288" s="47">
        <v>1000058234</v>
      </c>
      <c r="H288" s="90" t="s">
        <v>1509</v>
      </c>
      <c r="I288" s="72">
        <v>5338.32</v>
      </c>
      <c r="J288" s="72">
        <v>0</v>
      </c>
      <c r="K288" s="43">
        <f>I288+J288-L288</f>
        <v>5338.32</v>
      </c>
      <c r="L288" s="89"/>
    </row>
    <row r="289" spans="1:12" x14ac:dyDescent="0.25">
      <c r="A289" s="70">
        <v>44980</v>
      </c>
      <c r="B289" s="71" t="s">
        <v>314</v>
      </c>
      <c r="C289" s="71"/>
      <c r="D289" s="47">
        <v>130257795</v>
      </c>
      <c r="E289" s="47">
        <v>1072</v>
      </c>
      <c r="F289" s="47" t="s">
        <v>1510</v>
      </c>
      <c r="G289" s="47">
        <v>1000058277</v>
      </c>
      <c r="H289" s="90" t="s">
        <v>201</v>
      </c>
      <c r="I289" s="72">
        <v>3044</v>
      </c>
      <c r="J289" s="72">
        <v>547.91999999999996</v>
      </c>
      <c r="K289" s="43">
        <f>I289+J289-L289</f>
        <v>3591.92</v>
      </c>
      <c r="L289" s="89"/>
    </row>
    <row r="290" spans="1:12" x14ac:dyDescent="0.25">
      <c r="A290" s="51"/>
      <c r="B290" s="91" t="s">
        <v>3</v>
      </c>
      <c r="C290" s="91"/>
      <c r="D290" s="92">
        <v>101140496</v>
      </c>
      <c r="E290" s="148" t="s">
        <v>317</v>
      </c>
      <c r="F290" s="149"/>
      <c r="G290" s="149"/>
      <c r="H290" s="149"/>
      <c r="I290" s="65"/>
      <c r="J290" s="65"/>
      <c r="K290" s="65"/>
      <c r="L290" s="93">
        <f>SUM(K291:K295)</f>
        <v>941760.33</v>
      </c>
    </row>
    <row r="291" spans="1:12" x14ac:dyDescent="0.25">
      <c r="A291" s="24">
        <v>44813</v>
      </c>
      <c r="B291" s="25" t="s">
        <v>3</v>
      </c>
      <c r="C291" s="25" t="s">
        <v>1482</v>
      </c>
      <c r="D291" s="26">
        <v>101140496</v>
      </c>
      <c r="E291" s="26">
        <v>2006727</v>
      </c>
      <c r="F291" s="26" t="s">
        <v>308</v>
      </c>
      <c r="G291" s="26"/>
      <c r="H291" s="28" t="s">
        <v>8</v>
      </c>
      <c r="I291" s="29">
        <v>149617.18</v>
      </c>
      <c r="J291" s="29">
        <v>108.93</v>
      </c>
      <c r="K291" s="23">
        <f>I291+J291-L291</f>
        <v>149726.10999999999</v>
      </c>
      <c r="L291" s="35"/>
    </row>
    <row r="292" spans="1:12" x14ac:dyDescent="0.25">
      <c r="A292" s="24">
        <v>44881</v>
      </c>
      <c r="B292" s="25" t="s">
        <v>3</v>
      </c>
      <c r="C292" s="25" t="s">
        <v>1476</v>
      </c>
      <c r="D292" s="26">
        <v>101140496</v>
      </c>
      <c r="E292" s="26">
        <v>2007611</v>
      </c>
      <c r="F292" s="26" t="s">
        <v>1151</v>
      </c>
      <c r="G292" s="26">
        <v>1000057849</v>
      </c>
      <c r="H292" s="28" t="s">
        <v>8</v>
      </c>
      <c r="I292" s="29">
        <v>132195.10999999999</v>
      </c>
      <c r="J292" s="29">
        <v>108.93</v>
      </c>
      <c r="K292" s="23">
        <f>I292+J292-L292</f>
        <v>132304.03999999998</v>
      </c>
      <c r="L292" s="35"/>
    </row>
    <row r="293" spans="1:12" x14ac:dyDescent="0.25">
      <c r="A293" s="24">
        <v>44943</v>
      </c>
      <c r="B293" s="25" t="s">
        <v>3</v>
      </c>
      <c r="C293" s="25"/>
      <c r="D293" s="26">
        <v>101140496</v>
      </c>
      <c r="E293" s="26">
        <v>2008309</v>
      </c>
      <c r="F293" s="26" t="s">
        <v>1511</v>
      </c>
      <c r="G293" s="26" t="s">
        <v>1512</v>
      </c>
      <c r="H293" s="28" t="s">
        <v>1513</v>
      </c>
      <c r="I293" s="29">
        <v>480648.18</v>
      </c>
      <c r="J293" s="29">
        <v>0</v>
      </c>
      <c r="K293" s="23">
        <f>I293+J293-L293</f>
        <v>480648.18</v>
      </c>
      <c r="L293" s="30"/>
    </row>
    <row r="294" spans="1:12" x14ac:dyDescent="0.25">
      <c r="A294" s="24">
        <v>44909</v>
      </c>
      <c r="B294" s="25" t="s">
        <v>3</v>
      </c>
      <c r="C294" s="25" t="s">
        <v>1476</v>
      </c>
      <c r="D294" s="26">
        <v>101140496</v>
      </c>
      <c r="E294" s="26">
        <v>2007975</v>
      </c>
      <c r="F294" s="26" t="s">
        <v>1514</v>
      </c>
      <c r="G294" s="26">
        <v>1000058085</v>
      </c>
      <c r="H294" s="28" t="s">
        <v>8</v>
      </c>
      <c r="I294" s="29">
        <v>70202</v>
      </c>
      <c r="J294" s="29">
        <v>0</v>
      </c>
      <c r="K294" s="23">
        <f>I294+J294-L294</f>
        <v>70202</v>
      </c>
      <c r="L294" s="30"/>
    </row>
    <row r="295" spans="1:12" x14ac:dyDescent="0.25">
      <c r="A295" s="56">
        <v>44953</v>
      </c>
      <c r="B295" s="25" t="s">
        <v>3</v>
      </c>
      <c r="C295" s="25" t="s">
        <v>1476</v>
      </c>
      <c r="D295" s="26">
        <v>101140496</v>
      </c>
      <c r="E295" s="26">
        <v>2008454</v>
      </c>
      <c r="F295" s="26" t="s">
        <v>1515</v>
      </c>
      <c r="G295" s="26">
        <v>1000058206</v>
      </c>
      <c r="H295" s="28" t="s">
        <v>8</v>
      </c>
      <c r="I295" s="57">
        <v>108880</v>
      </c>
      <c r="J295" s="57">
        <v>0</v>
      </c>
      <c r="K295" s="23">
        <f>I295+J295-L295</f>
        <v>108880</v>
      </c>
      <c r="L295" s="30"/>
    </row>
    <row r="296" spans="1:12" x14ac:dyDescent="0.25">
      <c r="A296" s="51"/>
      <c r="B296" s="52" t="str">
        <f>B297</f>
        <v xml:space="preserve">CLARO </v>
      </c>
      <c r="C296" s="52"/>
      <c r="D296" s="53">
        <f>D297</f>
        <v>101001577</v>
      </c>
      <c r="E296" s="139" t="s">
        <v>1152</v>
      </c>
      <c r="F296" s="140"/>
      <c r="G296" s="140"/>
      <c r="H296" s="141"/>
      <c r="I296" s="54"/>
      <c r="J296" s="54"/>
      <c r="K296" s="54"/>
      <c r="L296" s="55">
        <f>SUBTOTAL(9,K297:K310)</f>
        <v>751060.03</v>
      </c>
    </row>
    <row r="297" spans="1:12" x14ac:dyDescent="0.25">
      <c r="A297" s="24">
        <v>44893</v>
      </c>
      <c r="B297" s="25" t="s">
        <v>39</v>
      </c>
      <c r="C297" s="25" t="s">
        <v>1475</v>
      </c>
      <c r="D297" s="26">
        <v>101001577</v>
      </c>
      <c r="E297" s="26">
        <v>169</v>
      </c>
      <c r="F297" s="26" t="s">
        <v>1153</v>
      </c>
      <c r="G297" s="26" t="s">
        <v>172</v>
      </c>
      <c r="H297" s="28" t="s">
        <v>1152</v>
      </c>
      <c r="I297" s="29">
        <v>279091.59999999998</v>
      </c>
      <c r="J297" s="29">
        <v>0</v>
      </c>
      <c r="K297" s="23">
        <f t="shared" ref="K297:K310" si="14">I297+J297-L297</f>
        <v>279091.59999999998</v>
      </c>
      <c r="L297" s="35"/>
    </row>
    <row r="298" spans="1:12" x14ac:dyDescent="0.25">
      <c r="A298" s="24">
        <v>44893</v>
      </c>
      <c r="B298" s="25" t="s">
        <v>39</v>
      </c>
      <c r="C298" s="25" t="s">
        <v>1475</v>
      </c>
      <c r="D298" s="26">
        <v>101001577</v>
      </c>
      <c r="E298" s="26">
        <v>157</v>
      </c>
      <c r="F298" s="26" t="s">
        <v>1154</v>
      </c>
      <c r="G298" s="26" t="s">
        <v>172</v>
      </c>
      <c r="H298" s="28" t="s">
        <v>1152</v>
      </c>
      <c r="I298" s="29">
        <v>27504.53</v>
      </c>
      <c r="J298" s="29"/>
      <c r="K298" s="23">
        <f t="shared" si="14"/>
        <v>27504.53</v>
      </c>
      <c r="L298" s="35"/>
    </row>
    <row r="299" spans="1:12" x14ac:dyDescent="0.25">
      <c r="A299" s="24">
        <v>44893</v>
      </c>
      <c r="B299" s="25" t="s">
        <v>39</v>
      </c>
      <c r="C299" s="25" t="s">
        <v>1475</v>
      </c>
      <c r="D299" s="26">
        <v>101001577</v>
      </c>
      <c r="E299" s="26">
        <v>92</v>
      </c>
      <c r="F299" s="26" t="s">
        <v>1155</v>
      </c>
      <c r="G299" s="26" t="s">
        <v>172</v>
      </c>
      <c r="H299" s="28" t="s">
        <v>1152</v>
      </c>
      <c r="I299" s="29">
        <v>3792.2</v>
      </c>
      <c r="J299" s="29"/>
      <c r="K299" s="23">
        <f t="shared" si="14"/>
        <v>3792.2</v>
      </c>
      <c r="L299" s="35"/>
    </row>
    <row r="300" spans="1:12" x14ac:dyDescent="0.25">
      <c r="A300" s="24">
        <v>44893</v>
      </c>
      <c r="B300" s="25" t="s">
        <v>39</v>
      </c>
      <c r="C300" s="25" t="s">
        <v>1475</v>
      </c>
      <c r="D300" s="26">
        <v>101001577</v>
      </c>
      <c r="E300" s="26">
        <v>141</v>
      </c>
      <c r="F300" s="26" t="s">
        <v>1156</v>
      </c>
      <c r="G300" s="26" t="s">
        <v>172</v>
      </c>
      <c r="H300" s="28" t="s">
        <v>1152</v>
      </c>
      <c r="I300" s="29">
        <v>2428.5500000000002</v>
      </c>
      <c r="J300" s="29"/>
      <c r="K300" s="23">
        <f t="shared" si="14"/>
        <v>2428.5500000000002</v>
      </c>
      <c r="L300" s="35"/>
    </row>
    <row r="301" spans="1:12" x14ac:dyDescent="0.25">
      <c r="A301" s="24">
        <v>44893</v>
      </c>
      <c r="B301" s="25" t="s">
        <v>39</v>
      </c>
      <c r="C301" s="25" t="s">
        <v>1475</v>
      </c>
      <c r="D301" s="26">
        <v>101001577</v>
      </c>
      <c r="E301" s="26">
        <v>174</v>
      </c>
      <c r="F301" s="26" t="s">
        <v>1157</v>
      </c>
      <c r="G301" s="26" t="s">
        <v>172</v>
      </c>
      <c r="H301" s="28" t="s">
        <v>1152</v>
      </c>
      <c r="I301" s="29">
        <v>21233.22</v>
      </c>
      <c r="J301" s="29"/>
      <c r="K301" s="23">
        <f t="shared" si="14"/>
        <v>21233.22</v>
      </c>
      <c r="L301" s="35"/>
    </row>
    <row r="302" spans="1:12" x14ac:dyDescent="0.25">
      <c r="A302" s="24">
        <v>44923</v>
      </c>
      <c r="B302" s="25" t="s">
        <v>39</v>
      </c>
      <c r="C302" s="25" t="s">
        <v>1475</v>
      </c>
      <c r="D302" s="26">
        <v>101001577</v>
      </c>
      <c r="E302" s="26">
        <v>142</v>
      </c>
      <c r="F302" s="26" t="s">
        <v>1158</v>
      </c>
      <c r="G302" s="26" t="s">
        <v>172</v>
      </c>
      <c r="H302" s="28" t="s">
        <v>1152</v>
      </c>
      <c r="I302" s="29">
        <v>1595</v>
      </c>
      <c r="J302" s="29">
        <v>287.10000000000002</v>
      </c>
      <c r="K302" s="23">
        <f t="shared" si="14"/>
        <v>1882.1</v>
      </c>
      <c r="L302" s="35"/>
    </row>
    <row r="303" spans="1:12" x14ac:dyDescent="0.25">
      <c r="A303" s="24">
        <v>44923</v>
      </c>
      <c r="B303" s="25" t="s">
        <v>39</v>
      </c>
      <c r="C303" s="25" t="s">
        <v>1475</v>
      </c>
      <c r="D303" s="26">
        <v>101001577</v>
      </c>
      <c r="E303" s="26">
        <v>93</v>
      </c>
      <c r="F303" s="26" t="s">
        <v>1159</v>
      </c>
      <c r="G303" s="26" t="s">
        <v>172</v>
      </c>
      <c r="H303" s="28" t="s">
        <v>1152</v>
      </c>
      <c r="I303" s="29">
        <v>2500</v>
      </c>
      <c r="J303" s="29">
        <v>450</v>
      </c>
      <c r="K303" s="23">
        <f t="shared" si="14"/>
        <v>2950</v>
      </c>
      <c r="L303" s="35"/>
    </row>
    <row r="304" spans="1:12" x14ac:dyDescent="0.25">
      <c r="A304" s="24">
        <v>44923</v>
      </c>
      <c r="B304" s="25" t="s">
        <v>39</v>
      </c>
      <c r="C304" s="25" t="s">
        <v>1475</v>
      </c>
      <c r="D304" s="26">
        <v>101001577</v>
      </c>
      <c r="E304" s="26">
        <v>175</v>
      </c>
      <c r="F304" s="26" t="s">
        <v>1160</v>
      </c>
      <c r="G304" s="26" t="s">
        <v>172</v>
      </c>
      <c r="H304" s="28" t="s">
        <v>1152</v>
      </c>
      <c r="I304" s="29">
        <v>13680</v>
      </c>
      <c r="J304" s="29">
        <v>2462.4</v>
      </c>
      <c r="K304" s="23">
        <f t="shared" si="14"/>
        <v>16142.4</v>
      </c>
      <c r="L304" s="35"/>
    </row>
    <row r="305" spans="1:12" x14ac:dyDescent="0.25">
      <c r="A305" s="24">
        <v>44923</v>
      </c>
      <c r="B305" s="25" t="s">
        <v>39</v>
      </c>
      <c r="C305" s="25" t="s">
        <v>1475</v>
      </c>
      <c r="D305" s="26">
        <v>101001577</v>
      </c>
      <c r="E305" s="26">
        <v>170</v>
      </c>
      <c r="F305" s="26" t="s">
        <v>1161</v>
      </c>
      <c r="G305" s="26" t="s">
        <v>172</v>
      </c>
      <c r="H305" s="28" t="s">
        <v>1152</v>
      </c>
      <c r="I305" s="29">
        <v>217731.28</v>
      </c>
      <c r="J305" s="29">
        <v>39191.629999999997</v>
      </c>
      <c r="K305" s="23">
        <f t="shared" si="14"/>
        <v>256922.91</v>
      </c>
      <c r="L305" s="35"/>
    </row>
    <row r="306" spans="1:12" x14ac:dyDescent="0.25">
      <c r="A306" s="24">
        <v>44954</v>
      </c>
      <c r="B306" s="25" t="s">
        <v>39</v>
      </c>
      <c r="C306" s="25" t="s">
        <v>1482</v>
      </c>
      <c r="D306" s="26">
        <v>101001577</v>
      </c>
      <c r="E306" s="26">
        <v>143</v>
      </c>
      <c r="F306" s="26" t="s">
        <v>1516</v>
      </c>
      <c r="G306" s="26" t="s">
        <v>172</v>
      </c>
      <c r="H306" s="28" t="s">
        <v>1152</v>
      </c>
      <c r="I306" s="29">
        <v>1595</v>
      </c>
      <c r="J306" s="29">
        <v>287.10000000000002</v>
      </c>
      <c r="K306" s="23">
        <f t="shared" si="14"/>
        <v>1882.1</v>
      </c>
      <c r="L306" s="35"/>
    </row>
    <row r="307" spans="1:12" x14ac:dyDescent="0.25">
      <c r="A307" s="24">
        <v>44954</v>
      </c>
      <c r="B307" s="25" t="s">
        <v>39</v>
      </c>
      <c r="C307" s="25" t="s">
        <v>1482</v>
      </c>
      <c r="D307" s="26">
        <v>101001577</v>
      </c>
      <c r="E307" s="26">
        <v>94</v>
      </c>
      <c r="F307" s="26"/>
      <c r="G307" s="26" t="s">
        <v>172</v>
      </c>
      <c r="H307" s="28" t="s">
        <v>1152</v>
      </c>
      <c r="I307" s="29">
        <v>2500</v>
      </c>
      <c r="J307" s="29">
        <v>450</v>
      </c>
      <c r="K307" s="23">
        <f t="shared" si="14"/>
        <v>2950</v>
      </c>
      <c r="L307" s="35"/>
    </row>
    <row r="308" spans="1:12" x14ac:dyDescent="0.25">
      <c r="A308" s="24">
        <v>44954</v>
      </c>
      <c r="B308" s="25" t="s">
        <v>39</v>
      </c>
      <c r="C308" s="25" t="s">
        <v>1482</v>
      </c>
      <c r="D308" s="26">
        <v>101001577</v>
      </c>
      <c r="E308" s="26">
        <v>159</v>
      </c>
      <c r="F308" s="26" t="s">
        <v>1517</v>
      </c>
      <c r="G308" s="26" t="s">
        <v>172</v>
      </c>
      <c r="H308" s="28" t="s">
        <v>1152</v>
      </c>
      <c r="I308" s="29">
        <v>19398.12</v>
      </c>
      <c r="J308" s="29">
        <v>3491.66</v>
      </c>
      <c r="K308" s="23">
        <f t="shared" si="14"/>
        <v>22889.78</v>
      </c>
      <c r="L308" s="35"/>
    </row>
    <row r="309" spans="1:12" x14ac:dyDescent="0.25">
      <c r="A309" s="24">
        <v>44954</v>
      </c>
      <c r="B309" s="25" t="s">
        <v>39</v>
      </c>
      <c r="C309" s="25" t="s">
        <v>1482</v>
      </c>
      <c r="D309" s="26">
        <v>101001577</v>
      </c>
      <c r="E309" s="26">
        <v>171</v>
      </c>
      <c r="F309" s="26" t="s">
        <v>473</v>
      </c>
      <c r="G309" s="26" t="s">
        <v>172</v>
      </c>
      <c r="H309" s="28" t="s">
        <v>1152</v>
      </c>
      <c r="I309" s="29">
        <v>77240.88</v>
      </c>
      <c r="J309" s="29">
        <v>13903.36</v>
      </c>
      <c r="K309" s="23">
        <f t="shared" si="14"/>
        <v>91144.24</v>
      </c>
      <c r="L309" s="35"/>
    </row>
    <row r="310" spans="1:12" x14ac:dyDescent="0.25">
      <c r="A310" s="24">
        <v>44954</v>
      </c>
      <c r="B310" s="25" t="s">
        <v>39</v>
      </c>
      <c r="C310" s="25" t="s">
        <v>1482</v>
      </c>
      <c r="D310" s="26">
        <v>101001577</v>
      </c>
      <c r="E310" s="26">
        <v>176</v>
      </c>
      <c r="F310" s="26"/>
      <c r="G310" s="26" t="s">
        <v>172</v>
      </c>
      <c r="H310" s="28" t="s">
        <v>1152</v>
      </c>
      <c r="I310" s="29">
        <v>17784</v>
      </c>
      <c r="J310" s="29">
        <v>2462.4</v>
      </c>
      <c r="K310" s="23">
        <f t="shared" si="14"/>
        <v>20246.400000000001</v>
      </c>
      <c r="L310" s="35"/>
    </row>
    <row r="311" spans="1:12" x14ac:dyDescent="0.25">
      <c r="A311" s="51"/>
      <c r="B311" s="52" t="str">
        <f>B312</f>
        <v xml:space="preserve">COPEM HOSPICLINIC </v>
      </c>
      <c r="C311" s="52"/>
      <c r="D311" s="53">
        <f>D312</f>
        <v>131788998</v>
      </c>
      <c r="E311" s="139" t="s">
        <v>1152</v>
      </c>
      <c r="F311" s="140"/>
      <c r="G311" s="140"/>
      <c r="H311" s="140"/>
      <c r="I311" s="54"/>
      <c r="J311" s="54"/>
      <c r="K311" s="54"/>
      <c r="L311" s="55">
        <f>SUBTOTAL(9,K312:K313)</f>
        <v>229812</v>
      </c>
    </row>
    <row r="312" spans="1:12" ht="29.25" x14ac:dyDescent="0.25">
      <c r="A312" s="24">
        <v>44909</v>
      </c>
      <c r="B312" s="25" t="s">
        <v>1162</v>
      </c>
      <c r="C312" s="25" t="s">
        <v>1475</v>
      </c>
      <c r="D312" s="26">
        <v>131788998</v>
      </c>
      <c r="E312" s="26">
        <v>3121</v>
      </c>
      <c r="F312" s="26" t="s">
        <v>1163</v>
      </c>
      <c r="G312" s="27" t="s">
        <v>1164</v>
      </c>
      <c r="H312" s="28" t="s">
        <v>1421</v>
      </c>
      <c r="I312" s="29">
        <v>4812</v>
      </c>
      <c r="J312" s="29">
        <v>0</v>
      </c>
      <c r="K312" s="23">
        <f>I312+J312-L312</f>
        <v>4812</v>
      </c>
      <c r="L312" s="35"/>
    </row>
    <row r="313" spans="1:12" ht="29.25" x14ac:dyDescent="0.25">
      <c r="A313" s="24">
        <v>44921</v>
      </c>
      <c r="B313" s="25" t="s">
        <v>1162</v>
      </c>
      <c r="C313" s="25" t="s">
        <v>1475</v>
      </c>
      <c r="D313" s="26">
        <v>131788998</v>
      </c>
      <c r="E313" s="26">
        <v>3197</v>
      </c>
      <c r="F313" s="26" t="s">
        <v>1422</v>
      </c>
      <c r="G313" s="27" t="s">
        <v>1164</v>
      </c>
      <c r="H313" s="28" t="s">
        <v>1421</v>
      </c>
      <c r="I313" s="29">
        <v>225000</v>
      </c>
      <c r="J313" s="29">
        <v>0</v>
      </c>
      <c r="K313" s="23">
        <f>I313+J313-L313</f>
        <v>225000</v>
      </c>
      <c r="L313" s="35"/>
    </row>
    <row r="314" spans="1:12" x14ac:dyDescent="0.25">
      <c r="A314" s="51"/>
      <c r="B314" s="52" t="s">
        <v>26</v>
      </c>
      <c r="C314" s="52"/>
      <c r="D314" s="53">
        <v>130023417</v>
      </c>
      <c r="E314" s="139" t="s">
        <v>318</v>
      </c>
      <c r="F314" s="140"/>
      <c r="G314" s="140"/>
      <c r="H314" s="141"/>
      <c r="I314" s="54"/>
      <c r="J314" s="54"/>
      <c r="K314" s="54"/>
      <c r="L314" s="68">
        <f>SUM(K315:K322)</f>
        <v>842145.76</v>
      </c>
    </row>
    <row r="315" spans="1:12" x14ac:dyDescent="0.25">
      <c r="A315" s="24">
        <v>44783</v>
      </c>
      <c r="B315" s="25" t="s">
        <v>26</v>
      </c>
      <c r="C315" s="25"/>
      <c r="D315" s="26">
        <v>130023417</v>
      </c>
      <c r="E315" s="26">
        <v>344</v>
      </c>
      <c r="F315" s="26" t="s">
        <v>320</v>
      </c>
      <c r="G315" s="26">
        <v>1000057220</v>
      </c>
      <c r="H315" s="28" t="s">
        <v>76</v>
      </c>
      <c r="I315" s="29">
        <v>50850</v>
      </c>
      <c r="J315" s="29">
        <v>0</v>
      </c>
      <c r="K315" s="23">
        <f t="shared" ref="K315:K322" si="15">I315+J315-L315</f>
        <v>50850</v>
      </c>
      <c r="L315" s="35"/>
    </row>
    <row r="316" spans="1:12" x14ac:dyDescent="0.25">
      <c r="A316" s="24">
        <v>44813</v>
      </c>
      <c r="B316" s="25" t="s">
        <v>26</v>
      </c>
      <c r="C316" s="25" t="s">
        <v>1482</v>
      </c>
      <c r="D316" s="26">
        <v>130023417</v>
      </c>
      <c r="E316" s="26">
        <v>346</v>
      </c>
      <c r="F316" s="26" t="s">
        <v>324</v>
      </c>
      <c r="G316" s="26">
        <v>1000057463</v>
      </c>
      <c r="H316" s="28" t="s">
        <v>35</v>
      </c>
      <c r="I316" s="29">
        <v>16822.080000000002</v>
      </c>
      <c r="J316" s="29">
        <v>22608</v>
      </c>
      <c r="K316" s="23">
        <f t="shared" si="15"/>
        <v>39430.080000000002</v>
      </c>
      <c r="L316" s="35"/>
    </row>
    <row r="317" spans="1:12" x14ac:dyDescent="0.25">
      <c r="A317" s="24">
        <v>44811</v>
      </c>
      <c r="B317" s="25" t="s">
        <v>26</v>
      </c>
      <c r="C317" s="25"/>
      <c r="D317" s="26">
        <v>130023417</v>
      </c>
      <c r="E317" s="26">
        <v>345</v>
      </c>
      <c r="F317" s="26" t="s">
        <v>325</v>
      </c>
      <c r="G317" s="26">
        <v>1000057464</v>
      </c>
      <c r="H317" s="28" t="s">
        <v>35</v>
      </c>
      <c r="I317" s="29">
        <v>76630</v>
      </c>
      <c r="J317" s="29">
        <v>13793.4</v>
      </c>
      <c r="K317" s="23">
        <f t="shared" si="15"/>
        <v>90423.4</v>
      </c>
      <c r="L317" s="35"/>
    </row>
    <row r="318" spans="1:12" x14ac:dyDescent="0.25">
      <c r="A318" s="24">
        <v>44817</v>
      </c>
      <c r="B318" s="25" t="s">
        <v>26</v>
      </c>
      <c r="C318" s="25"/>
      <c r="D318" s="26">
        <v>130023417</v>
      </c>
      <c r="E318" s="26">
        <v>347</v>
      </c>
      <c r="F318" s="26" t="s">
        <v>326</v>
      </c>
      <c r="G318" s="26">
        <v>1000057461</v>
      </c>
      <c r="H318" s="28" t="s">
        <v>35</v>
      </c>
      <c r="I318" s="29">
        <v>159014</v>
      </c>
      <c r="J318" s="29">
        <v>4265.28</v>
      </c>
      <c r="K318" s="23">
        <f t="shared" si="15"/>
        <v>163279.28</v>
      </c>
      <c r="L318" s="35"/>
    </row>
    <row r="319" spans="1:12" x14ac:dyDescent="0.25">
      <c r="A319" s="24">
        <v>44819</v>
      </c>
      <c r="B319" s="25" t="s">
        <v>26</v>
      </c>
      <c r="C319" s="25"/>
      <c r="D319" s="26">
        <v>130023417</v>
      </c>
      <c r="E319" s="26">
        <v>348</v>
      </c>
      <c r="F319" s="26" t="s">
        <v>327</v>
      </c>
      <c r="G319" s="26">
        <v>1000057462</v>
      </c>
      <c r="H319" s="28" t="s">
        <v>35</v>
      </c>
      <c r="I319" s="29">
        <v>162158</v>
      </c>
      <c r="J319" s="29">
        <v>0</v>
      </c>
      <c r="K319" s="23">
        <f t="shared" si="15"/>
        <v>162158</v>
      </c>
      <c r="L319" s="35"/>
    </row>
    <row r="320" spans="1:12" x14ac:dyDescent="0.25">
      <c r="A320" s="24">
        <v>44859</v>
      </c>
      <c r="B320" s="25" t="s">
        <v>26</v>
      </c>
      <c r="C320" s="25" t="s">
        <v>1487</v>
      </c>
      <c r="D320" s="26">
        <v>130023417</v>
      </c>
      <c r="E320" s="26">
        <v>350</v>
      </c>
      <c r="F320" s="26" t="s">
        <v>640</v>
      </c>
      <c r="G320" s="26">
        <v>1000057748</v>
      </c>
      <c r="H320" s="28" t="s">
        <v>35</v>
      </c>
      <c r="I320" s="29">
        <v>72760</v>
      </c>
      <c r="J320" s="29">
        <v>13096.8</v>
      </c>
      <c r="K320" s="23">
        <f t="shared" si="15"/>
        <v>85856.8</v>
      </c>
      <c r="L320" s="35"/>
    </row>
    <row r="321" spans="1:12" x14ac:dyDescent="0.25">
      <c r="A321" s="24">
        <v>44748</v>
      </c>
      <c r="B321" s="25" t="s">
        <v>26</v>
      </c>
      <c r="C321" s="25" t="s">
        <v>1482</v>
      </c>
      <c r="D321" s="26">
        <v>130023417</v>
      </c>
      <c r="E321" s="26">
        <v>337</v>
      </c>
      <c r="F321" s="26" t="s">
        <v>1026</v>
      </c>
      <c r="G321" s="26"/>
      <c r="H321" s="28" t="s">
        <v>35</v>
      </c>
      <c r="I321" s="29">
        <v>80420</v>
      </c>
      <c r="J321" s="29">
        <v>14475.6</v>
      </c>
      <c r="K321" s="23">
        <f t="shared" si="15"/>
        <v>94895.6</v>
      </c>
      <c r="L321" s="35"/>
    </row>
    <row r="322" spans="1:12" x14ac:dyDescent="0.25">
      <c r="A322" s="24">
        <v>44859</v>
      </c>
      <c r="B322" s="25" t="s">
        <v>26</v>
      </c>
      <c r="C322" s="25" t="s">
        <v>1487</v>
      </c>
      <c r="D322" s="26">
        <v>130023417</v>
      </c>
      <c r="E322" s="26">
        <v>349</v>
      </c>
      <c r="F322" s="26" t="s">
        <v>1027</v>
      </c>
      <c r="G322" s="26">
        <v>1000057747</v>
      </c>
      <c r="H322" s="28" t="s">
        <v>35</v>
      </c>
      <c r="I322" s="29">
        <v>131570</v>
      </c>
      <c r="J322" s="29">
        <v>23682.6</v>
      </c>
      <c r="K322" s="23">
        <f t="shared" si="15"/>
        <v>155252.6</v>
      </c>
      <c r="L322" s="35"/>
    </row>
    <row r="323" spans="1:12" x14ac:dyDescent="0.25">
      <c r="A323" s="51"/>
      <c r="B323" s="52" t="str">
        <f>B324</f>
        <v>DARPRINT GRAFIC,S.R.L.</v>
      </c>
      <c r="C323" s="52"/>
      <c r="D323" s="53">
        <f>D324</f>
        <v>130911096</v>
      </c>
      <c r="E323" s="139" t="s">
        <v>328</v>
      </c>
      <c r="F323" s="140"/>
      <c r="G323" s="140"/>
      <c r="H323" s="141"/>
      <c r="I323" s="54"/>
      <c r="J323" s="54"/>
      <c r="K323" s="54"/>
      <c r="L323" s="68">
        <f>SUM(K324:K339)</f>
        <v>1341955</v>
      </c>
    </row>
    <row r="324" spans="1:12" x14ac:dyDescent="0.25">
      <c r="A324" s="24">
        <v>44333</v>
      </c>
      <c r="B324" s="25" t="s">
        <v>329</v>
      </c>
      <c r="C324" s="25" t="s">
        <v>1486</v>
      </c>
      <c r="D324" s="26">
        <v>130911096</v>
      </c>
      <c r="E324" s="26">
        <v>272</v>
      </c>
      <c r="F324" s="26" t="s">
        <v>330</v>
      </c>
      <c r="G324" s="26">
        <v>1000053810</v>
      </c>
      <c r="H324" s="28" t="s">
        <v>331</v>
      </c>
      <c r="I324" s="29">
        <v>7900</v>
      </c>
      <c r="J324" s="29">
        <v>1422</v>
      </c>
      <c r="K324" s="23">
        <f t="shared" ref="K324:K339" si="16">I324+J324-L324</f>
        <v>9322</v>
      </c>
      <c r="L324" s="35"/>
    </row>
    <row r="325" spans="1:12" x14ac:dyDescent="0.25">
      <c r="A325" s="24">
        <v>44344</v>
      </c>
      <c r="B325" s="25" t="s">
        <v>329</v>
      </c>
      <c r="C325" s="25" t="s">
        <v>1486</v>
      </c>
      <c r="D325" s="26">
        <v>130911096</v>
      </c>
      <c r="E325" s="26">
        <v>274</v>
      </c>
      <c r="F325" s="26" t="s">
        <v>332</v>
      </c>
      <c r="G325" s="26">
        <v>1000053735</v>
      </c>
      <c r="H325" s="28" t="s">
        <v>333</v>
      </c>
      <c r="I325" s="29">
        <v>99800</v>
      </c>
      <c r="J325" s="29">
        <v>17964</v>
      </c>
      <c r="K325" s="23">
        <f t="shared" si="16"/>
        <v>117764</v>
      </c>
      <c r="L325" s="35"/>
    </row>
    <row r="326" spans="1:12" x14ac:dyDescent="0.25">
      <c r="A326" s="24">
        <v>44344</v>
      </c>
      <c r="B326" s="25" t="s">
        <v>329</v>
      </c>
      <c r="C326" s="25" t="s">
        <v>1486</v>
      </c>
      <c r="D326" s="26">
        <v>130911096</v>
      </c>
      <c r="E326" s="26">
        <v>275</v>
      </c>
      <c r="F326" s="26" t="s">
        <v>334</v>
      </c>
      <c r="G326" s="26">
        <v>1000053796</v>
      </c>
      <c r="H326" s="28" t="s">
        <v>331</v>
      </c>
      <c r="I326" s="29">
        <v>58600</v>
      </c>
      <c r="J326" s="29">
        <v>10548</v>
      </c>
      <c r="K326" s="23">
        <f t="shared" si="16"/>
        <v>69148</v>
      </c>
      <c r="L326" s="35"/>
    </row>
    <row r="327" spans="1:12" x14ac:dyDescent="0.25">
      <c r="A327" s="24">
        <v>44368</v>
      </c>
      <c r="B327" s="25" t="s">
        <v>329</v>
      </c>
      <c r="C327" s="25" t="s">
        <v>1486</v>
      </c>
      <c r="D327" s="26">
        <v>130911096</v>
      </c>
      <c r="E327" s="26">
        <v>276</v>
      </c>
      <c r="F327" s="26" t="s">
        <v>335</v>
      </c>
      <c r="G327" s="26">
        <v>1000053811</v>
      </c>
      <c r="H327" s="28" t="s">
        <v>336</v>
      </c>
      <c r="I327" s="29">
        <v>27600</v>
      </c>
      <c r="J327" s="29">
        <v>4968</v>
      </c>
      <c r="K327" s="23">
        <f t="shared" si="16"/>
        <v>32568</v>
      </c>
      <c r="L327" s="35"/>
    </row>
    <row r="328" spans="1:12" x14ac:dyDescent="0.25">
      <c r="A328" s="24">
        <v>44404</v>
      </c>
      <c r="B328" s="25" t="s">
        <v>329</v>
      </c>
      <c r="C328" s="25" t="s">
        <v>1486</v>
      </c>
      <c r="D328" s="26">
        <v>130911096</v>
      </c>
      <c r="E328" s="26">
        <v>279</v>
      </c>
      <c r="F328" s="26" t="s">
        <v>337</v>
      </c>
      <c r="G328" s="26">
        <v>1000054154</v>
      </c>
      <c r="H328" s="28" t="s">
        <v>336</v>
      </c>
      <c r="I328" s="29">
        <v>19800</v>
      </c>
      <c r="J328" s="29">
        <v>3564</v>
      </c>
      <c r="K328" s="23">
        <f t="shared" si="16"/>
        <v>23364</v>
      </c>
      <c r="L328" s="35"/>
    </row>
    <row r="329" spans="1:12" x14ac:dyDescent="0.25">
      <c r="A329" s="24">
        <v>44404</v>
      </c>
      <c r="B329" s="25" t="s">
        <v>329</v>
      </c>
      <c r="C329" s="25" t="s">
        <v>1486</v>
      </c>
      <c r="D329" s="26">
        <v>130911096</v>
      </c>
      <c r="E329" s="26">
        <v>278</v>
      </c>
      <c r="F329" s="26" t="s">
        <v>338</v>
      </c>
      <c r="G329" s="26">
        <v>1000054185</v>
      </c>
      <c r="H329" s="28" t="s">
        <v>339</v>
      </c>
      <c r="I329" s="29">
        <v>101800</v>
      </c>
      <c r="J329" s="29">
        <v>18324</v>
      </c>
      <c r="K329" s="23">
        <f t="shared" si="16"/>
        <v>120124</v>
      </c>
      <c r="L329" s="35"/>
    </row>
    <row r="330" spans="1:12" x14ac:dyDescent="0.25">
      <c r="A330" s="24">
        <v>44466</v>
      </c>
      <c r="B330" s="25" t="s">
        <v>329</v>
      </c>
      <c r="C330" s="25" t="s">
        <v>1486</v>
      </c>
      <c r="D330" s="26">
        <v>130911096</v>
      </c>
      <c r="E330" s="26">
        <v>281</v>
      </c>
      <c r="F330" s="26" t="s">
        <v>340</v>
      </c>
      <c r="G330" s="26">
        <v>1000054495</v>
      </c>
      <c r="H330" s="28" t="s">
        <v>341</v>
      </c>
      <c r="I330" s="29">
        <v>70500</v>
      </c>
      <c r="J330" s="29">
        <v>12690</v>
      </c>
      <c r="K330" s="23">
        <f t="shared" si="16"/>
        <v>83190</v>
      </c>
      <c r="L330" s="35"/>
    </row>
    <row r="331" spans="1:12" x14ac:dyDescent="0.25">
      <c r="A331" s="24">
        <v>44495</v>
      </c>
      <c r="B331" s="25" t="s">
        <v>329</v>
      </c>
      <c r="C331" s="25" t="s">
        <v>1486</v>
      </c>
      <c r="D331" s="26">
        <v>130911096</v>
      </c>
      <c r="E331" s="26">
        <v>287</v>
      </c>
      <c r="F331" s="26" t="s">
        <v>342</v>
      </c>
      <c r="G331" s="26">
        <v>1000055004</v>
      </c>
      <c r="H331" s="28" t="s">
        <v>343</v>
      </c>
      <c r="I331" s="29">
        <v>42000</v>
      </c>
      <c r="J331" s="29">
        <v>7560</v>
      </c>
      <c r="K331" s="23">
        <f t="shared" si="16"/>
        <v>49560</v>
      </c>
      <c r="L331" s="35"/>
    </row>
    <row r="332" spans="1:12" x14ac:dyDescent="0.25">
      <c r="A332" s="24">
        <v>44840</v>
      </c>
      <c r="B332" s="25" t="s">
        <v>329</v>
      </c>
      <c r="C332" s="25"/>
      <c r="D332" s="26">
        <v>130911096</v>
      </c>
      <c r="E332" s="26">
        <v>405</v>
      </c>
      <c r="F332" s="26" t="s">
        <v>346</v>
      </c>
      <c r="G332" s="26">
        <v>1000057663</v>
      </c>
      <c r="H332" s="28" t="s">
        <v>343</v>
      </c>
      <c r="I332" s="29">
        <v>51250</v>
      </c>
      <c r="J332" s="29">
        <v>9225</v>
      </c>
      <c r="K332" s="23">
        <f t="shared" si="16"/>
        <v>60475</v>
      </c>
      <c r="L332" s="35"/>
    </row>
    <row r="333" spans="1:12" x14ac:dyDescent="0.25">
      <c r="A333" s="24">
        <v>44894</v>
      </c>
      <c r="B333" s="25" t="s">
        <v>329</v>
      </c>
      <c r="C333" s="25" t="s">
        <v>1487</v>
      </c>
      <c r="D333" s="26">
        <v>130911096</v>
      </c>
      <c r="E333" s="26">
        <v>409</v>
      </c>
      <c r="F333" s="26" t="s">
        <v>429</v>
      </c>
      <c r="G333" s="26">
        <v>1000057758</v>
      </c>
      <c r="H333" s="28" t="s">
        <v>345</v>
      </c>
      <c r="I333" s="29">
        <v>123450</v>
      </c>
      <c r="J333" s="29">
        <v>22221</v>
      </c>
      <c r="K333" s="23">
        <f t="shared" si="16"/>
        <v>145671</v>
      </c>
      <c r="L333" s="35"/>
    </row>
    <row r="334" spans="1:12" x14ac:dyDescent="0.25">
      <c r="A334" s="24">
        <v>44894</v>
      </c>
      <c r="B334" s="25" t="s">
        <v>329</v>
      </c>
      <c r="C334" s="25" t="s">
        <v>1487</v>
      </c>
      <c r="D334" s="26">
        <v>130911096</v>
      </c>
      <c r="E334" s="26">
        <v>407</v>
      </c>
      <c r="F334" s="26" t="s">
        <v>428</v>
      </c>
      <c r="G334" s="26"/>
      <c r="H334" s="28" t="s">
        <v>345</v>
      </c>
      <c r="I334" s="29">
        <v>73600</v>
      </c>
      <c r="J334" s="29">
        <v>13248</v>
      </c>
      <c r="K334" s="23">
        <f t="shared" si="16"/>
        <v>86848</v>
      </c>
      <c r="L334" s="35"/>
    </row>
    <row r="335" spans="1:12" x14ac:dyDescent="0.25">
      <c r="A335" s="24">
        <v>44894</v>
      </c>
      <c r="B335" s="25" t="s">
        <v>329</v>
      </c>
      <c r="C335" s="25"/>
      <c r="D335" s="26">
        <v>130911096</v>
      </c>
      <c r="E335" s="26">
        <v>408</v>
      </c>
      <c r="F335" s="26" t="s">
        <v>1165</v>
      </c>
      <c r="G335" s="26">
        <v>1000057869</v>
      </c>
      <c r="H335" s="28" t="s">
        <v>345</v>
      </c>
      <c r="I335" s="29">
        <v>13750</v>
      </c>
      <c r="J335" s="29">
        <v>2475</v>
      </c>
      <c r="K335" s="23">
        <f t="shared" si="16"/>
        <v>16225</v>
      </c>
      <c r="L335" s="35"/>
    </row>
    <row r="336" spans="1:12" x14ac:dyDescent="0.25">
      <c r="A336" s="24">
        <v>44943</v>
      </c>
      <c r="B336" s="25" t="s">
        <v>329</v>
      </c>
      <c r="C336" s="25" t="s">
        <v>1487</v>
      </c>
      <c r="D336" s="26">
        <v>130911096</v>
      </c>
      <c r="E336" s="26">
        <v>419</v>
      </c>
      <c r="F336" s="26" t="s">
        <v>437</v>
      </c>
      <c r="G336" s="26">
        <v>1000057973</v>
      </c>
      <c r="H336" s="28" t="s">
        <v>345</v>
      </c>
      <c r="I336" s="29">
        <v>107500</v>
      </c>
      <c r="J336" s="29">
        <v>19350</v>
      </c>
      <c r="K336" s="23">
        <f t="shared" si="16"/>
        <v>126850</v>
      </c>
      <c r="L336" s="35"/>
    </row>
    <row r="337" spans="1:12" x14ac:dyDescent="0.25">
      <c r="A337" s="56">
        <v>44953</v>
      </c>
      <c r="B337" s="25" t="s">
        <v>329</v>
      </c>
      <c r="C337" s="25" t="s">
        <v>1487</v>
      </c>
      <c r="D337" s="26">
        <v>130911096</v>
      </c>
      <c r="E337" s="26">
        <v>422</v>
      </c>
      <c r="F337" s="26" t="s">
        <v>438</v>
      </c>
      <c r="G337" s="26">
        <v>1000058167</v>
      </c>
      <c r="H337" s="28" t="s">
        <v>345</v>
      </c>
      <c r="I337" s="57">
        <v>63500</v>
      </c>
      <c r="J337" s="57">
        <v>11430</v>
      </c>
      <c r="K337" s="23">
        <f t="shared" si="16"/>
        <v>74930</v>
      </c>
      <c r="L337" s="35"/>
    </row>
    <row r="338" spans="1:12" x14ac:dyDescent="0.25">
      <c r="A338" s="56">
        <v>44953</v>
      </c>
      <c r="B338" s="25" t="s">
        <v>329</v>
      </c>
      <c r="C338" s="25" t="s">
        <v>1487</v>
      </c>
      <c r="D338" s="26">
        <v>130911096</v>
      </c>
      <c r="E338" s="26">
        <v>420</v>
      </c>
      <c r="F338" s="26" t="s">
        <v>1518</v>
      </c>
      <c r="G338" s="26">
        <v>1000058082</v>
      </c>
      <c r="H338" s="28" t="s">
        <v>345</v>
      </c>
      <c r="I338" s="57">
        <v>137350</v>
      </c>
      <c r="J338" s="57">
        <v>24723</v>
      </c>
      <c r="K338" s="23">
        <f t="shared" si="16"/>
        <v>162073</v>
      </c>
      <c r="L338" s="35"/>
    </row>
    <row r="339" spans="1:12" x14ac:dyDescent="0.25">
      <c r="A339" s="56">
        <v>44983</v>
      </c>
      <c r="B339" s="77" t="s">
        <v>329</v>
      </c>
      <c r="C339" s="25" t="s">
        <v>1487</v>
      </c>
      <c r="D339" s="26">
        <v>130911096</v>
      </c>
      <c r="E339" s="26">
        <v>421</v>
      </c>
      <c r="F339" s="26" t="s">
        <v>1311</v>
      </c>
      <c r="G339" s="26">
        <v>1000058081</v>
      </c>
      <c r="H339" s="28" t="s">
        <v>345</v>
      </c>
      <c r="I339" s="57">
        <v>138850</v>
      </c>
      <c r="J339" s="57">
        <v>24993</v>
      </c>
      <c r="K339" s="23">
        <f t="shared" si="16"/>
        <v>163843</v>
      </c>
      <c r="L339" s="35"/>
    </row>
    <row r="340" spans="1:12" x14ac:dyDescent="0.25">
      <c r="A340" s="51"/>
      <c r="B340" s="52" t="str">
        <f>B341</f>
        <v xml:space="preserve">DE LEON Y ASOCIADOS </v>
      </c>
      <c r="C340" s="52"/>
      <c r="D340" s="53" t="str">
        <f>D341</f>
        <v>101835001</v>
      </c>
      <c r="E340" s="139" t="s">
        <v>328</v>
      </c>
      <c r="F340" s="140"/>
      <c r="G340" s="140"/>
      <c r="H340" s="141"/>
      <c r="I340" s="54"/>
      <c r="J340" s="54"/>
      <c r="K340" s="54"/>
      <c r="L340" s="68">
        <f>SUM(K341:K343)</f>
        <v>73820.800000000003</v>
      </c>
    </row>
    <row r="341" spans="1:12" x14ac:dyDescent="0.25">
      <c r="A341" s="94">
        <v>44872</v>
      </c>
      <c r="B341" s="25" t="s">
        <v>27</v>
      </c>
      <c r="C341" s="25"/>
      <c r="D341" s="26" t="s">
        <v>77</v>
      </c>
      <c r="E341" s="26">
        <v>97706</v>
      </c>
      <c r="F341" s="26" t="s">
        <v>1028</v>
      </c>
      <c r="G341" s="26">
        <v>1000057854</v>
      </c>
      <c r="H341" s="28" t="s">
        <v>1029</v>
      </c>
      <c r="I341" s="29">
        <v>41350</v>
      </c>
      <c r="J341" s="29">
        <v>7443</v>
      </c>
      <c r="K341" s="23">
        <f>I341+J341-L341</f>
        <v>48793</v>
      </c>
      <c r="L341" s="35"/>
    </row>
    <row r="342" spans="1:12" x14ac:dyDescent="0.25">
      <c r="A342" s="94">
        <v>44866</v>
      </c>
      <c r="B342" s="25" t="s">
        <v>27</v>
      </c>
      <c r="C342" s="25"/>
      <c r="D342" s="26">
        <v>101835001</v>
      </c>
      <c r="E342" s="26">
        <v>97634</v>
      </c>
      <c r="F342" s="26" t="s">
        <v>1030</v>
      </c>
      <c r="G342" s="26">
        <v>1000057677</v>
      </c>
      <c r="H342" s="28" t="s">
        <v>34</v>
      </c>
      <c r="I342" s="29">
        <v>13210</v>
      </c>
      <c r="J342" s="29">
        <v>2377.8000000000002</v>
      </c>
      <c r="K342" s="23">
        <f>I342+J342-L342</f>
        <v>15587.8</v>
      </c>
      <c r="L342" s="35"/>
    </row>
    <row r="343" spans="1:12" x14ac:dyDescent="0.25">
      <c r="A343" s="94">
        <v>44876</v>
      </c>
      <c r="B343" s="25" t="s">
        <v>27</v>
      </c>
      <c r="C343" s="25"/>
      <c r="D343" s="26">
        <v>101835001</v>
      </c>
      <c r="E343" s="26">
        <v>97790</v>
      </c>
      <c r="F343" s="26" t="s">
        <v>1031</v>
      </c>
      <c r="G343" s="26">
        <v>1000057882</v>
      </c>
      <c r="H343" s="28" t="s">
        <v>1166</v>
      </c>
      <c r="I343" s="29">
        <v>8000</v>
      </c>
      <c r="J343" s="29">
        <v>1440</v>
      </c>
      <c r="K343" s="23">
        <f>I343+J343-L343</f>
        <v>9440</v>
      </c>
      <c r="L343" s="35"/>
    </row>
    <row r="344" spans="1:12" x14ac:dyDescent="0.25">
      <c r="A344" s="51"/>
      <c r="B344" s="52" t="str">
        <f>B345</f>
        <v xml:space="preserve">DENCA </v>
      </c>
      <c r="C344" s="52"/>
      <c r="D344" s="53" t="str">
        <f>D345</f>
        <v>101576235</v>
      </c>
      <c r="E344" s="139" t="s">
        <v>34</v>
      </c>
      <c r="F344" s="140"/>
      <c r="G344" s="140"/>
      <c r="H344" s="141"/>
      <c r="I344" s="54"/>
      <c r="J344" s="54"/>
      <c r="K344" s="54"/>
      <c r="L344" s="68">
        <f>SUM(K345:K346)</f>
        <v>113280</v>
      </c>
    </row>
    <row r="345" spans="1:12" x14ac:dyDescent="0.25">
      <c r="A345" s="24">
        <v>44777</v>
      </c>
      <c r="B345" s="25" t="s">
        <v>79</v>
      </c>
      <c r="C345" s="25"/>
      <c r="D345" s="26" t="s">
        <v>78</v>
      </c>
      <c r="E345" s="26">
        <v>53706</v>
      </c>
      <c r="F345" s="26" t="s">
        <v>347</v>
      </c>
      <c r="G345" s="26">
        <v>1000057219</v>
      </c>
      <c r="H345" s="28" t="s">
        <v>34</v>
      </c>
      <c r="I345" s="29">
        <v>96000</v>
      </c>
      <c r="J345" s="29">
        <v>17280</v>
      </c>
      <c r="K345" s="23">
        <f>I345+J345-L345</f>
        <v>113280</v>
      </c>
      <c r="L345" s="35"/>
    </row>
    <row r="346" spans="1:12" x14ac:dyDescent="0.25">
      <c r="A346" s="51"/>
      <c r="B346" s="95" t="s">
        <v>348</v>
      </c>
      <c r="C346" s="95"/>
      <c r="D346" s="53" t="s">
        <v>349</v>
      </c>
      <c r="E346" s="139" t="s">
        <v>8</v>
      </c>
      <c r="F346" s="140"/>
      <c r="G346" s="140"/>
      <c r="H346" s="141"/>
      <c r="I346" s="54"/>
      <c r="J346" s="54"/>
      <c r="K346" s="54"/>
      <c r="L346" s="68">
        <f>SUM(K347:K348)</f>
        <v>87259.8</v>
      </c>
    </row>
    <row r="347" spans="1:12" x14ac:dyDescent="0.25">
      <c r="A347" s="24">
        <v>44855</v>
      </c>
      <c r="B347" s="25" t="s">
        <v>348</v>
      </c>
      <c r="C347" s="25" t="s">
        <v>1487</v>
      </c>
      <c r="D347" s="26" t="s">
        <v>349</v>
      </c>
      <c r="E347" s="61">
        <v>47857</v>
      </c>
      <c r="F347" s="61" t="s">
        <v>1519</v>
      </c>
      <c r="G347" s="61"/>
      <c r="H347" s="62" t="s">
        <v>8</v>
      </c>
      <c r="I347" s="63">
        <v>44170</v>
      </c>
      <c r="J347" s="29">
        <v>2208.5</v>
      </c>
      <c r="K347" s="23">
        <f>I347+J347-L347</f>
        <v>46378.5</v>
      </c>
      <c r="L347" s="35"/>
    </row>
    <row r="348" spans="1:12" x14ac:dyDescent="0.25">
      <c r="A348" s="24">
        <v>44882</v>
      </c>
      <c r="B348" s="25" t="s">
        <v>348</v>
      </c>
      <c r="C348" s="25" t="s">
        <v>1487</v>
      </c>
      <c r="D348" s="59" t="s">
        <v>349</v>
      </c>
      <c r="E348" s="47">
        <v>48044</v>
      </c>
      <c r="F348" s="47" t="s">
        <v>1167</v>
      </c>
      <c r="G348" s="47">
        <v>1000057921</v>
      </c>
      <c r="H348" s="48" t="s">
        <v>8</v>
      </c>
      <c r="I348" s="49">
        <v>35457</v>
      </c>
      <c r="J348" s="50">
        <v>5424.3</v>
      </c>
      <c r="K348" s="23">
        <f>I348+J348-L348</f>
        <v>40881.300000000003</v>
      </c>
      <c r="L348" s="35"/>
    </row>
    <row r="349" spans="1:12" x14ac:dyDescent="0.25">
      <c r="A349" s="51"/>
      <c r="B349" s="95" t="s">
        <v>1520</v>
      </c>
      <c r="C349" s="95"/>
      <c r="D349" s="53">
        <v>122001174</v>
      </c>
      <c r="E349" s="139" t="s">
        <v>8</v>
      </c>
      <c r="F349" s="140"/>
      <c r="G349" s="140"/>
      <c r="H349" s="141"/>
      <c r="I349" s="54"/>
      <c r="J349" s="54"/>
      <c r="K349" s="54"/>
      <c r="L349" s="68">
        <f>SUM(K350:K352)</f>
        <v>267135</v>
      </c>
    </row>
    <row r="350" spans="1:12" x14ac:dyDescent="0.25">
      <c r="A350" s="24">
        <v>44974</v>
      </c>
      <c r="B350" s="25" t="s">
        <v>1520</v>
      </c>
      <c r="C350" s="25"/>
      <c r="D350" s="59">
        <v>122001174</v>
      </c>
      <c r="E350" s="47">
        <v>17126</v>
      </c>
      <c r="F350" s="47" t="s">
        <v>1521</v>
      </c>
      <c r="G350" s="47">
        <v>1000058262</v>
      </c>
      <c r="H350" s="48" t="s">
        <v>8</v>
      </c>
      <c r="I350" s="49">
        <v>125850</v>
      </c>
      <c r="J350" s="50">
        <v>14553</v>
      </c>
      <c r="K350" s="23">
        <f>I350+J350-L350</f>
        <v>140403</v>
      </c>
      <c r="L350" s="35"/>
    </row>
    <row r="351" spans="1:12" x14ac:dyDescent="0.25">
      <c r="A351" s="24">
        <v>44981</v>
      </c>
      <c r="B351" s="25" t="s">
        <v>1520</v>
      </c>
      <c r="C351" s="25"/>
      <c r="D351" s="59">
        <v>122001174</v>
      </c>
      <c r="E351" s="47">
        <v>17147</v>
      </c>
      <c r="F351" s="47" t="s">
        <v>1522</v>
      </c>
      <c r="G351" s="47">
        <v>1000058294</v>
      </c>
      <c r="H351" s="48" t="s">
        <v>8</v>
      </c>
      <c r="I351" s="49">
        <v>42000</v>
      </c>
      <c r="J351" s="50">
        <v>7560</v>
      </c>
      <c r="K351" s="23">
        <f>I351+J351-L351</f>
        <v>49560</v>
      </c>
      <c r="L351" s="35"/>
    </row>
    <row r="352" spans="1:12" x14ac:dyDescent="0.25">
      <c r="A352" s="24">
        <v>44973</v>
      </c>
      <c r="B352" s="25" t="s">
        <v>1520</v>
      </c>
      <c r="C352" s="25"/>
      <c r="D352" s="59">
        <v>122001174</v>
      </c>
      <c r="E352" s="47">
        <v>17123</v>
      </c>
      <c r="F352" s="47" t="s">
        <v>1523</v>
      </c>
      <c r="G352" s="47">
        <v>1000058258</v>
      </c>
      <c r="H352" s="48" t="s">
        <v>1524</v>
      </c>
      <c r="I352" s="49">
        <v>65400</v>
      </c>
      <c r="J352" s="50">
        <v>11772</v>
      </c>
      <c r="K352" s="23">
        <f>I352+J352-L352</f>
        <v>77172</v>
      </c>
      <c r="L352" s="35"/>
    </row>
    <row r="353" spans="1:12" x14ac:dyDescent="0.25">
      <c r="A353" s="51"/>
      <c r="B353" s="52" t="str">
        <f>B354</f>
        <v>DISTRIBUIDORA JUMELLES S.R.L.</v>
      </c>
      <c r="C353" s="52"/>
      <c r="D353" s="64" t="str">
        <f>D354</f>
        <v>130899691</v>
      </c>
      <c r="E353" s="142" t="s">
        <v>350</v>
      </c>
      <c r="F353" s="143"/>
      <c r="G353" s="143"/>
      <c r="H353" s="143"/>
      <c r="I353" s="65"/>
      <c r="J353" s="66"/>
      <c r="K353" s="54"/>
      <c r="L353" s="68">
        <f>SUM(K354:K359)</f>
        <v>315720.8</v>
      </c>
    </row>
    <row r="354" spans="1:12" x14ac:dyDescent="0.25">
      <c r="A354" s="24">
        <v>44701</v>
      </c>
      <c r="B354" s="25" t="s">
        <v>43</v>
      </c>
      <c r="C354" s="25"/>
      <c r="D354" s="59" t="s">
        <v>80</v>
      </c>
      <c r="E354" s="47">
        <v>2515</v>
      </c>
      <c r="F354" s="47" t="s">
        <v>351</v>
      </c>
      <c r="G354" s="47">
        <v>1000056722</v>
      </c>
      <c r="H354" s="48" t="s">
        <v>352</v>
      </c>
      <c r="I354" s="49">
        <v>48000</v>
      </c>
      <c r="J354" s="50">
        <v>8640</v>
      </c>
      <c r="K354" s="23">
        <f t="shared" ref="K354:K359" si="17">I354+J354-L354</f>
        <v>56640</v>
      </c>
      <c r="L354" s="35"/>
    </row>
    <row r="355" spans="1:12" x14ac:dyDescent="0.25">
      <c r="A355" s="24">
        <v>44708</v>
      </c>
      <c r="B355" s="25" t="s">
        <v>43</v>
      </c>
      <c r="C355" s="25"/>
      <c r="D355" s="59" t="s">
        <v>80</v>
      </c>
      <c r="E355" s="47">
        <v>2531</v>
      </c>
      <c r="F355" s="47" t="s">
        <v>353</v>
      </c>
      <c r="G355" s="47">
        <v>1000056755</v>
      </c>
      <c r="H355" s="48" t="s">
        <v>352</v>
      </c>
      <c r="I355" s="49">
        <v>60000</v>
      </c>
      <c r="J355" s="50">
        <v>10800</v>
      </c>
      <c r="K355" s="23">
        <f t="shared" si="17"/>
        <v>70800</v>
      </c>
      <c r="L355" s="35"/>
    </row>
    <row r="356" spans="1:12" x14ac:dyDescent="0.25">
      <c r="A356" s="24">
        <v>44734</v>
      </c>
      <c r="B356" s="25" t="s">
        <v>43</v>
      </c>
      <c r="C356" s="25"/>
      <c r="D356" s="26" t="s">
        <v>80</v>
      </c>
      <c r="E356" s="31">
        <v>2574</v>
      </c>
      <c r="F356" s="31" t="s">
        <v>354</v>
      </c>
      <c r="G356" s="31">
        <v>1000056941</v>
      </c>
      <c r="H356" s="33" t="s">
        <v>44</v>
      </c>
      <c r="I356" s="34">
        <v>46000</v>
      </c>
      <c r="J356" s="29">
        <v>8280</v>
      </c>
      <c r="K356" s="23">
        <f t="shared" si="17"/>
        <v>54280</v>
      </c>
      <c r="L356" s="35"/>
    </row>
    <row r="357" spans="1:12" x14ac:dyDescent="0.25">
      <c r="A357" s="24">
        <v>44743</v>
      </c>
      <c r="B357" s="25" t="s">
        <v>43</v>
      </c>
      <c r="C357" s="25"/>
      <c r="D357" s="26" t="s">
        <v>80</v>
      </c>
      <c r="E357" s="26">
        <v>2594</v>
      </c>
      <c r="F357" s="26" t="s">
        <v>355</v>
      </c>
      <c r="G357" s="26">
        <v>1000057008</v>
      </c>
      <c r="H357" s="28" t="s">
        <v>1168</v>
      </c>
      <c r="I357" s="29">
        <v>23520</v>
      </c>
      <c r="J357" s="29">
        <v>4233.6000000000004</v>
      </c>
      <c r="K357" s="23">
        <f t="shared" si="17"/>
        <v>27753.599999999999</v>
      </c>
      <c r="L357" s="35"/>
    </row>
    <row r="358" spans="1:12" x14ac:dyDescent="0.25">
      <c r="A358" s="24">
        <v>44771</v>
      </c>
      <c r="B358" s="25" t="s">
        <v>43</v>
      </c>
      <c r="C358" s="25"/>
      <c r="D358" s="26" t="s">
        <v>80</v>
      </c>
      <c r="E358" s="26">
        <v>2645</v>
      </c>
      <c r="F358" s="26" t="s">
        <v>356</v>
      </c>
      <c r="G358" s="26">
        <v>1000057184</v>
      </c>
      <c r="H358" s="28" t="s">
        <v>1169</v>
      </c>
      <c r="I358" s="50">
        <v>25000</v>
      </c>
      <c r="J358" s="29">
        <v>4500</v>
      </c>
      <c r="K358" s="23">
        <f t="shared" si="17"/>
        <v>29500</v>
      </c>
      <c r="L358" s="35"/>
    </row>
    <row r="359" spans="1:12" x14ac:dyDescent="0.25">
      <c r="A359" s="24">
        <v>44785</v>
      </c>
      <c r="B359" s="25" t="s">
        <v>43</v>
      </c>
      <c r="C359" s="25"/>
      <c r="D359" s="26" t="s">
        <v>80</v>
      </c>
      <c r="E359" s="26">
        <v>2678</v>
      </c>
      <c r="F359" s="26" t="s">
        <v>357</v>
      </c>
      <c r="G359" s="26">
        <v>1000057252</v>
      </c>
      <c r="H359" s="28" t="s">
        <v>8</v>
      </c>
      <c r="I359" s="29">
        <v>65040</v>
      </c>
      <c r="J359" s="29">
        <v>11707.2</v>
      </c>
      <c r="K359" s="23">
        <f t="shared" si="17"/>
        <v>76747.199999999997</v>
      </c>
      <c r="L359" s="30"/>
    </row>
    <row r="360" spans="1:12" x14ac:dyDescent="0.25">
      <c r="A360" s="51"/>
      <c r="B360" s="52" t="str">
        <f>B361</f>
        <v>DUMAS FARMACEUTICAS, S.R.L.</v>
      </c>
      <c r="C360" s="52"/>
      <c r="D360" s="53" t="str">
        <f>D361</f>
        <v>131747191</v>
      </c>
      <c r="E360" s="139" t="s">
        <v>262</v>
      </c>
      <c r="F360" s="140"/>
      <c r="G360" s="140"/>
      <c r="H360" s="140"/>
      <c r="I360" s="54"/>
      <c r="J360" s="54"/>
      <c r="K360" s="54"/>
      <c r="L360" s="55">
        <f>SUM(K361:K420)</f>
        <v>3059217.7499999995</v>
      </c>
    </row>
    <row r="361" spans="1:12" x14ac:dyDescent="0.25">
      <c r="A361" s="24">
        <v>44806</v>
      </c>
      <c r="B361" s="25" t="s">
        <v>358</v>
      </c>
      <c r="C361" s="25" t="s">
        <v>1482</v>
      </c>
      <c r="D361" s="26" t="s">
        <v>81</v>
      </c>
      <c r="E361" s="26">
        <v>19</v>
      </c>
      <c r="F361" s="26" t="s">
        <v>367</v>
      </c>
      <c r="G361" s="26">
        <v>1000057412</v>
      </c>
      <c r="H361" s="28" t="s">
        <v>368</v>
      </c>
      <c r="I361" s="29">
        <v>3220</v>
      </c>
      <c r="J361" s="29">
        <v>579.6</v>
      </c>
      <c r="K361" s="23">
        <f t="shared" ref="K361:K392" si="18">I361+J361-L361</f>
        <v>3799.6</v>
      </c>
      <c r="L361" s="35"/>
    </row>
    <row r="362" spans="1:12" x14ac:dyDescent="0.25">
      <c r="A362" s="24">
        <v>44809</v>
      </c>
      <c r="B362" s="25" t="s">
        <v>358</v>
      </c>
      <c r="C362" s="25" t="s">
        <v>1482</v>
      </c>
      <c r="D362" s="26" t="s">
        <v>81</v>
      </c>
      <c r="E362" s="26">
        <v>22</v>
      </c>
      <c r="F362" s="26" t="s">
        <v>217</v>
      </c>
      <c r="G362" s="26">
        <v>1000057433</v>
      </c>
      <c r="H362" s="28" t="s">
        <v>18</v>
      </c>
      <c r="I362" s="29">
        <v>28896</v>
      </c>
      <c r="J362" s="29">
        <v>0</v>
      </c>
      <c r="K362" s="23">
        <f t="shared" si="18"/>
        <v>28896</v>
      </c>
      <c r="L362" s="35"/>
    </row>
    <row r="363" spans="1:12" x14ac:dyDescent="0.25">
      <c r="A363" s="24">
        <v>44816</v>
      </c>
      <c r="B363" s="25" t="s">
        <v>358</v>
      </c>
      <c r="C363" s="25"/>
      <c r="D363" s="26" t="s">
        <v>81</v>
      </c>
      <c r="E363" s="26">
        <v>26</v>
      </c>
      <c r="F363" s="26" t="s">
        <v>215</v>
      </c>
      <c r="G363" s="26">
        <v>1000057466</v>
      </c>
      <c r="H363" s="28" t="s">
        <v>369</v>
      </c>
      <c r="I363" s="29">
        <v>5420.34</v>
      </c>
      <c r="J363" s="29">
        <v>975.66</v>
      </c>
      <c r="K363" s="23">
        <f t="shared" si="18"/>
        <v>6396</v>
      </c>
      <c r="L363" s="35"/>
    </row>
    <row r="364" spans="1:12" x14ac:dyDescent="0.25">
      <c r="A364" s="24">
        <v>44816</v>
      </c>
      <c r="B364" s="25" t="s">
        <v>358</v>
      </c>
      <c r="C364" s="25" t="s">
        <v>1482</v>
      </c>
      <c r="D364" s="26" t="s">
        <v>81</v>
      </c>
      <c r="E364" s="26">
        <v>25</v>
      </c>
      <c r="F364" s="26" t="s">
        <v>370</v>
      </c>
      <c r="G364" s="26">
        <v>1000057467</v>
      </c>
      <c r="H364" s="28" t="s">
        <v>18</v>
      </c>
      <c r="I364" s="29">
        <v>81000</v>
      </c>
      <c r="J364" s="29">
        <v>0</v>
      </c>
      <c r="K364" s="23">
        <f t="shared" si="18"/>
        <v>81000</v>
      </c>
      <c r="L364" s="35"/>
    </row>
    <row r="365" spans="1:12" x14ac:dyDescent="0.25">
      <c r="A365" s="24">
        <v>44816</v>
      </c>
      <c r="B365" s="25" t="s">
        <v>358</v>
      </c>
      <c r="C365" s="25"/>
      <c r="D365" s="26" t="s">
        <v>81</v>
      </c>
      <c r="E365" s="26">
        <v>26</v>
      </c>
      <c r="F365" s="26" t="s">
        <v>371</v>
      </c>
      <c r="G365" s="26">
        <v>1000057471</v>
      </c>
      <c r="H365" s="28" t="s">
        <v>368</v>
      </c>
      <c r="I365" s="29">
        <v>35262.71</v>
      </c>
      <c r="J365" s="29">
        <v>6347.29</v>
      </c>
      <c r="K365" s="23">
        <f t="shared" si="18"/>
        <v>41610</v>
      </c>
      <c r="L365" s="35"/>
    </row>
    <row r="366" spans="1:12" x14ac:dyDescent="0.25">
      <c r="A366" s="24">
        <v>44820</v>
      </c>
      <c r="B366" s="25" t="s">
        <v>358</v>
      </c>
      <c r="C366" s="25"/>
      <c r="D366" s="26" t="s">
        <v>81</v>
      </c>
      <c r="E366" s="26">
        <v>32</v>
      </c>
      <c r="F366" s="26" t="s">
        <v>216</v>
      </c>
      <c r="G366" s="26">
        <v>1000057523</v>
      </c>
      <c r="H366" s="28" t="s">
        <v>372</v>
      </c>
      <c r="I366" s="29">
        <v>26000</v>
      </c>
      <c r="J366" s="29">
        <v>4680</v>
      </c>
      <c r="K366" s="23">
        <f t="shared" si="18"/>
        <v>30680</v>
      </c>
      <c r="L366" s="35"/>
    </row>
    <row r="367" spans="1:12" x14ac:dyDescent="0.25">
      <c r="A367" s="24">
        <v>44829</v>
      </c>
      <c r="B367" s="25" t="s">
        <v>358</v>
      </c>
      <c r="C367" s="25"/>
      <c r="D367" s="26" t="s">
        <v>81</v>
      </c>
      <c r="E367" s="26">
        <v>34</v>
      </c>
      <c r="F367" s="26" t="s">
        <v>219</v>
      </c>
      <c r="G367" s="26">
        <v>1000057575</v>
      </c>
      <c r="H367" s="28" t="s">
        <v>18</v>
      </c>
      <c r="I367" s="29">
        <v>55000</v>
      </c>
      <c r="J367" s="29">
        <v>0</v>
      </c>
      <c r="K367" s="23">
        <f t="shared" si="18"/>
        <v>55000</v>
      </c>
      <c r="L367" s="35"/>
    </row>
    <row r="368" spans="1:12" x14ac:dyDescent="0.25">
      <c r="A368" s="24">
        <v>44829</v>
      </c>
      <c r="B368" s="25" t="s">
        <v>358</v>
      </c>
      <c r="C368" s="25"/>
      <c r="D368" s="26" t="s">
        <v>81</v>
      </c>
      <c r="E368" s="26">
        <v>37</v>
      </c>
      <c r="F368" s="26" t="s">
        <v>376</v>
      </c>
      <c r="G368" s="26">
        <v>1000057591</v>
      </c>
      <c r="H368" s="28" t="s">
        <v>57</v>
      </c>
      <c r="I368" s="29">
        <v>123600</v>
      </c>
      <c r="J368" s="29">
        <v>0</v>
      </c>
      <c r="K368" s="23">
        <f t="shared" si="18"/>
        <v>123600</v>
      </c>
      <c r="L368" s="35"/>
    </row>
    <row r="369" spans="1:12" x14ac:dyDescent="0.25">
      <c r="A369" s="24">
        <v>44829</v>
      </c>
      <c r="B369" s="25" t="s">
        <v>358</v>
      </c>
      <c r="C369" s="25"/>
      <c r="D369" s="26">
        <v>131747191</v>
      </c>
      <c r="E369" s="26">
        <v>38</v>
      </c>
      <c r="F369" s="26" t="s">
        <v>186</v>
      </c>
      <c r="G369" s="26">
        <v>1000057587</v>
      </c>
      <c r="H369" s="28" t="s">
        <v>8</v>
      </c>
      <c r="I369" s="29">
        <v>50500</v>
      </c>
      <c r="J369" s="29">
        <v>9090</v>
      </c>
      <c r="K369" s="23">
        <f t="shared" si="18"/>
        <v>59590</v>
      </c>
      <c r="L369" s="35"/>
    </row>
    <row r="370" spans="1:12" x14ac:dyDescent="0.25">
      <c r="A370" s="24">
        <v>44829</v>
      </c>
      <c r="B370" s="25" t="s">
        <v>358</v>
      </c>
      <c r="C370" s="25"/>
      <c r="D370" s="26">
        <v>131747191</v>
      </c>
      <c r="E370" s="26">
        <v>39</v>
      </c>
      <c r="F370" s="26" t="s">
        <v>386</v>
      </c>
      <c r="G370" s="26">
        <v>1000057573</v>
      </c>
      <c r="H370" s="28" t="s">
        <v>8</v>
      </c>
      <c r="I370" s="29">
        <v>30060.17</v>
      </c>
      <c r="J370" s="29">
        <v>5410.83</v>
      </c>
      <c r="K370" s="23">
        <f t="shared" si="18"/>
        <v>35471</v>
      </c>
      <c r="L370" s="35"/>
    </row>
    <row r="371" spans="1:12" x14ac:dyDescent="0.25">
      <c r="A371" s="24">
        <v>44831</v>
      </c>
      <c r="B371" s="25" t="s">
        <v>358</v>
      </c>
      <c r="C371" s="25" t="s">
        <v>1482</v>
      </c>
      <c r="D371" s="26" t="s">
        <v>81</v>
      </c>
      <c r="E371" s="26">
        <v>41</v>
      </c>
      <c r="F371" s="26" t="s">
        <v>374</v>
      </c>
      <c r="G371" s="26">
        <v>1000057589</v>
      </c>
      <c r="H371" s="28" t="s">
        <v>18</v>
      </c>
      <c r="I371" s="29">
        <v>91115</v>
      </c>
      <c r="J371" s="29">
        <v>0</v>
      </c>
      <c r="K371" s="23">
        <f t="shared" si="18"/>
        <v>91115</v>
      </c>
      <c r="L371" s="35"/>
    </row>
    <row r="372" spans="1:12" x14ac:dyDescent="0.25">
      <c r="A372" s="24">
        <v>44831</v>
      </c>
      <c r="B372" s="25" t="s">
        <v>358</v>
      </c>
      <c r="C372" s="25"/>
      <c r="D372" s="26" t="s">
        <v>81</v>
      </c>
      <c r="E372" s="26">
        <v>42</v>
      </c>
      <c r="F372" s="26" t="s">
        <v>220</v>
      </c>
      <c r="G372" s="26">
        <v>1000057590</v>
      </c>
      <c r="H372" s="28" t="s">
        <v>375</v>
      </c>
      <c r="I372" s="29">
        <v>87000</v>
      </c>
      <c r="J372" s="29">
        <v>0</v>
      </c>
      <c r="K372" s="23">
        <f t="shared" si="18"/>
        <v>87000</v>
      </c>
      <c r="L372" s="35"/>
    </row>
    <row r="373" spans="1:12" x14ac:dyDescent="0.25">
      <c r="A373" s="24">
        <v>44831</v>
      </c>
      <c r="B373" s="25" t="s">
        <v>358</v>
      </c>
      <c r="C373" s="25"/>
      <c r="D373" s="26">
        <v>131747191</v>
      </c>
      <c r="E373" s="26">
        <v>41</v>
      </c>
      <c r="F373" s="26" t="s">
        <v>387</v>
      </c>
      <c r="G373" s="26">
        <v>1000057576</v>
      </c>
      <c r="H373" s="28" t="s">
        <v>8</v>
      </c>
      <c r="I373" s="29">
        <v>135000</v>
      </c>
      <c r="J373" s="29">
        <v>0</v>
      </c>
      <c r="K373" s="23">
        <f t="shared" si="18"/>
        <v>135000</v>
      </c>
      <c r="L373" s="35"/>
    </row>
    <row r="374" spans="1:12" x14ac:dyDescent="0.25">
      <c r="A374" s="24">
        <v>44831</v>
      </c>
      <c r="B374" s="25" t="s">
        <v>358</v>
      </c>
      <c r="C374" s="25"/>
      <c r="D374" s="26" t="s">
        <v>81</v>
      </c>
      <c r="E374" s="26">
        <v>44</v>
      </c>
      <c r="F374" s="26" t="s">
        <v>377</v>
      </c>
      <c r="G374" s="26">
        <v>1000057597</v>
      </c>
      <c r="H374" s="28" t="s">
        <v>378</v>
      </c>
      <c r="I374" s="29">
        <v>1357.95</v>
      </c>
      <c r="J374" s="29">
        <v>0</v>
      </c>
      <c r="K374" s="23">
        <f t="shared" si="18"/>
        <v>1357.95</v>
      </c>
      <c r="L374" s="35"/>
    </row>
    <row r="375" spans="1:12" x14ac:dyDescent="0.25">
      <c r="A375" s="24">
        <v>44832</v>
      </c>
      <c r="B375" s="25" t="s">
        <v>358</v>
      </c>
      <c r="C375" s="25"/>
      <c r="D375" s="26" t="s">
        <v>81</v>
      </c>
      <c r="E375" s="26">
        <v>45</v>
      </c>
      <c r="F375" s="26" t="s">
        <v>379</v>
      </c>
      <c r="G375" s="26">
        <v>1000057621</v>
      </c>
      <c r="H375" s="28" t="s">
        <v>18</v>
      </c>
      <c r="I375" s="29">
        <v>2162.6</v>
      </c>
      <c r="J375" s="29">
        <v>0</v>
      </c>
      <c r="K375" s="23">
        <f t="shared" si="18"/>
        <v>2162.6</v>
      </c>
      <c r="L375" s="35"/>
    </row>
    <row r="376" spans="1:12" x14ac:dyDescent="0.25">
      <c r="A376" s="24">
        <v>44836</v>
      </c>
      <c r="B376" s="25" t="s">
        <v>358</v>
      </c>
      <c r="C376" s="25"/>
      <c r="D376" s="26">
        <v>131747191</v>
      </c>
      <c r="E376" s="26">
        <v>44</v>
      </c>
      <c r="F376" s="26" t="s">
        <v>221</v>
      </c>
      <c r="G376" s="26">
        <v>1000057625</v>
      </c>
      <c r="H376" s="28" t="s">
        <v>8</v>
      </c>
      <c r="I376" s="29">
        <v>118550</v>
      </c>
      <c r="J376" s="29">
        <v>0</v>
      </c>
      <c r="K376" s="23">
        <f t="shared" si="18"/>
        <v>118550</v>
      </c>
      <c r="L376" s="35"/>
    </row>
    <row r="377" spans="1:12" x14ac:dyDescent="0.25">
      <c r="A377" s="24">
        <v>44836</v>
      </c>
      <c r="B377" s="25" t="s">
        <v>358</v>
      </c>
      <c r="C377" s="25"/>
      <c r="D377" s="26">
        <v>131747191</v>
      </c>
      <c r="E377" s="26">
        <v>45</v>
      </c>
      <c r="F377" s="26" t="s">
        <v>389</v>
      </c>
      <c r="G377" s="26">
        <v>1000057622</v>
      </c>
      <c r="H377" s="28" t="s">
        <v>8</v>
      </c>
      <c r="I377" s="29">
        <v>116200</v>
      </c>
      <c r="J377" s="29">
        <v>0</v>
      </c>
      <c r="K377" s="23">
        <f t="shared" si="18"/>
        <v>116200</v>
      </c>
      <c r="L377" s="35"/>
    </row>
    <row r="378" spans="1:12" x14ac:dyDescent="0.25">
      <c r="A378" s="24">
        <v>44836</v>
      </c>
      <c r="B378" s="25" t="s">
        <v>358</v>
      </c>
      <c r="C378" s="25"/>
      <c r="D378" s="26" t="s">
        <v>81</v>
      </c>
      <c r="E378" s="26">
        <v>46</v>
      </c>
      <c r="F378" s="26" t="s">
        <v>383</v>
      </c>
      <c r="G378" s="26">
        <v>1000057643</v>
      </c>
      <c r="H378" s="28" t="s">
        <v>42</v>
      </c>
      <c r="I378" s="29">
        <v>131600</v>
      </c>
      <c r="J378" s="29">
        <v>23688</v>
      </c>
      <c r="K378" s="23">
        <f t="shared" si="18"/>
        <v>155288</v>
      </c>
      <c r="L378" s="35"/>
    </row>
    <row r="379" spans="1:12" x14ac:dyDescent="0.25">
      <c r="A379" s="24">
        <v>44836</v>
      </c>
      <c r="B379" s="25" t="s">
        <v>358</v>
      </c>
      <c r="C379" s="25"/>
      <c r="D379" s="26">
        <v>131747191</v>
      </c>
      <c r="E379" s="26">
        <v>47</v>
      </c>
      <c r="F379" s="26" t="s">
        <v>384</v>
      </c>
      <c r="G379" s="26">
        <v>1000057635</v>
      </c>
      <c r="H379" s="28" t="s">
        <v>18</v>
      </c>
      <c r="I379" s="29">
        <v>12600</v>
      </c>
      <c r="J379" s="29">
        <v>0</v>
      </c>
      <c r="K379" s="23">
        <f t="shared" si="18"/>
        <v>12600</v>
      </c>
      <c r="L379" s="35"/>
    </row>
    <row r="380" spans="1:12" x14ac:dyDescent="0.25">
      <c r="A380" s="24">
        <v>44836</v>
      </c>
      <c r="B380" s="25" t="s">
        <v>358</v>
      </c>
      <c r="C380" s="25" t="s">
        <v>1482</v>
      </c>
      <c r="D380" s="26" t="s">
        <v>81</v>
      </c>
      <c r="E380" s="26" t="s">
        <v>473</v>
      </c>
      <c r="F380" s="26" t="s">
        <v>380</v>
      </c>
      <c r="G380" s="26">
        <v>1000057655</v>
      </c>
      <c r="H380" s="28" t="s">
        <v>381</v>
      </c>
      <c r="I380" s="29">
        <v>24400</v>
      </c>
      <c r="J380" s="29">
        <v>0</v>
      </c>
      <c r="K380" s="23">
        <f t="shared" si="18"/>
        <v>24400</v>
      </c>
      <c r="L380" s="35"/>
    </row>
    <row r="381" spans="1:12" x14ac:dyDescent="0.25">
      <c r="A381" s="24">
        <v>44836</v>
      </c>
      <c r="B381" s="25" t="s">
        <v>358</v>
      </c>
      <c r="C381" s="25"/>
      <c r="D381" s="26">
        <v>131747191</v>
      </c>
      <c r="E381" s="26">
        <v>49</v>
      </c>
      <c r="F381" s="26" t="s">
        <v>390</v>
      </c>
      <c r="G381" s="26">
        <v>1000057672</v>
      </c>
      <c r="H381" s="28" t="s">
        <v>8</v>
      </c>
      <c r="I381" s="29">
        <v>72435</v>
      </c>
      <c r="J381" s="29">
        <v>0</v>
      </c>
      <c r="K381" s="23">
        <f t="shared" si="18"/>
        <v>72435</v>
      </c>
      <c r="L381" s="35"/>
    </row>
    <row r="382" spans="1:12" x14ac:dyDescent="0.25">
      <c r="A382" s="24">
        <v>44839</v>
      </c>
      <c r="B382" s="25" t="s">
        <v>358</v>
      </c>
      <c r="C382" s="25"/>
      <c r="D382" s="26">
        <v>131747191</v>
      </c>
      <c r="E382" s="26">
        <v>50</v>
      </c>
      <c r="F382" s="26" t="s">
        <v>385</v>
      </c>
      <c r="G382" s="26">
        <v>1000057669</v>
      </c>
      <c r="H382" s="28" t="s">
        <v>8</v>
      </c>
      <c r="I382" s="29">
        <v>4132.3999999999996</v>
      </c>
      <c r="J382" s="29">
        <v>743.83</v>
      </c>
      <c r="K382" s="23">
        <f t="shared" si="18"/>
        <v>4876.2299999999996</v>
      </c>
      <c r="L382" s="35"/>
    </row>
    <row r="383" spans="1:12" x14ac:dyDescent="0.25">
      <c r="A383" s="24">
        <v>44841</v>
      </c>
      <c r="B383" s="25" t="s">
        <v>358</v>
      </c>
      <c r="C383" s="25" t="s">
        <v>1482</v>
      </c>
      <c r="D383" s="26">
        <v>131747191</v>
      </c>
      <c r="E383" s="26">
        <v>51</v>
      </c>
      <c r="F383" s="26" t="s">
        <v>388</v>
      </c>
      <c r="G383" s="26">
        <v>1000057679</v>
      </c>
      <c r="H383" s="28" t="s">
        <v>8</v>
      </c>
      <c r="I383" s="29">
        <v>90958</v>
      </c>
      <c r="J383" s="29">
        <v>0</v>
      </c>
      <c r="K383" s="23">
        <f t="shared" si="18"/>
        <v>90958</v>
      </c>
      <c r="L383" s="35"/>
    </row>
    <row r="384" spans="1:12" x14ac:dyDescent="0.25">
      <c r="A384" s="24">
        <v>44848</v>
      </c>
      <c r="B384" s="25" t="s">
        <v>358</v>
      </c>
      <c r="C384" s="25"/>
      <c r="D384" s="26">
        <v>131747191</v>
      </c>
      <c r="E384" s="26">
        <v>58</v>
      </c>
      <c r="F384" s="26" t="s">
        <v>1182</v>
      </c>
      <c r="G384" s="26">
        <v>1000057691</v>
      </c>
      <c r="H384" s="28" t="s">
        <v>18</v>
      </c>
      <c r="I384" s="29">
        <v>3125</v>
      </c>
      <c r="J384" s="29">
        <v>0</v>
      </c>
      <c r="K384" s="23">
        <f t="shared" si="18"/>
        <v>3125</v>
      </c>
      <c r="L384" s="35"/>
    </row>
    <row r="385" spans="1:12" x14ac:dyDescent="0.25">
      <c r="A385" s="24">
        <v>44848</v>
      </c>
      <c r="B385" s="25" t="s">
        <v>358</v>
      </c>
      <c r="C385" s="25"/>
      <c r="D385" s="26" t="s">
        <v>81</v>
      </c>
      <c r="E385" s="26">
        <v>59</v>
      </c>
      <c r="F385" s="26" t="s">
        <v>189</v>
      </c>
      <c r="G385" s="26">
        <v>1000057692</v>
      </c>
      <c r="H385" s="28" t="s">
        <v>382</v>
      </c>
      <c r="I385" s="29">
        <v>8110</v>
      </c>
      <c r="J385" s="29">
        <v>1459.8</v>
      </c>
      <c r="K385" s="23">
        <f t="shared" si="18"/>
        <v>9569.7999999999993</v>
      </c>
      <c r="L385" s="35"/>
    </row>
    <row r="386" spans="1:12" x14ac:dyDescent="0.25">
      <c r="A386" s="24">
        <v>44853</v>
      </c>
      <c r="B386" s="25" t="s">
        <v>358</v>
      </c>
      <c r="C386" s="25"/>
      <c r="D386" s="26">
        <v>131747191</v>
      </c>
      <c r="E386" s="26">
        <v>59</v>
      </c>
      <c r="F386" s="26" t="s">
        <v>391</v>
      </c>
      <c r="G386" s="26">
        <v>1000057708</v>
      </c>
      <c r="H386" s="28" t="s">
        <v>8</v>
      </c>
      <c r="I386" s="29">
        <v>1414.53</v>
      </c>
      <c r="J386" s="29">
        <v>0</v>
      </c>
      <c r="K386" s="23">
        <f t="shared" si="18"/>
        <v>1414.53</v>
      </c>
      <c r="L386" s="35"/>
    </row>
    <row r="387" spans="1:12" x14ac:dyDescent="0.25">
      <c r="A387" s="24">
        <v>44853</v>
      </c>
      <c r="B387" s="25" t="s">
        <v>358</v>
      </c>
      <c r="C387" s="25"/>
      <c r="D387" s="26">
        <v>131747191</v>
      </c>
      <c r="E387" s="26">
        <v>62</v>
      </c>
      <c r="F387" s="26" t="s">
        <v>309</v>
      </c>
      <c r="G387" s="26">
        <v>1000057707</v>
      </c>
      <c r="H387" s="28" t="s">
        <v>8</v>
      </c>
      <c r="I387" s="29">
        <v>101420</v>
      </c>
      <c r="J387" s="29">
        <v>18255.599999999999</v>
      </c>
      <c r="K387" s="23">
        <f t="shared" si="18"/>
        <v>119675.6</v>
      </c>
      <c r="L387" s="35"/>
    </row>
    <row r="388" spans="1:12" x14ac:dyDescent="0.25">
      <c r="A388" s="24">
        <v>44858</v>
      </c>
      <c r="B388" s="25" t="s">
        <v>358</v>
      </c>
      <c r="C388" s="25"/>
      <c r="D388" s="26">
        <v>131747191</v>
      </c>
      <c r="E388" s="26">
        <v>66</v>
      </c>
      <c r="F388" s="26" t="s">
        <v>310</v>
      </c>
      <c r="G388" s="26">
        <v>1000057719</v>
      </c>
      <c r="H388" s="28" t="s">
        <v>8</v>
      </c>
      <c r="I388" s="29">
        <v>61000</v>
      </c>
      <c r="J388" s="29">
        <v>10980</v>
      </c>
      <c r="K388" s="23">
        <f t="shared" si="18"/>
        <v>71980</v>
      </c>
      <c r="L388" s="35"/>
    </row>
    <row r="389" spans="1:12" x14ac:dyDescent="0.25">
      <c r="A389" s="96">
        <v>44858</v>
      </c>
      <c r="B389" s="97" t="s">
        <v>358</v>
      </c>
      <c r="C389" s="97"/>
      <c r="D389" s="98">
        <v>131747191</v>
      </c>
      <c r="E389" s="98">
        <v>67</v>
      </c>
      <c r="F389" s="98" t="s">
        <v>938</v>
      </c>
      <c r="G389" s="98">
        <v>1000057730</v>
      </c>
      <c r="H389" s="99" t="s">
        <v>37</v>
      </c>
      <c r="I389" s="100">
        <v>124981</v>
      </c>
      <c r="J389" s="100">
        <v>0</v>
      </c>
      <c r="K389" s="101">
        <f t="shared" si="18"/>
        <v>124981</v>
      </c>
      <c r="L389" s="102"/>
    </row>
    <row r="390" spans="1:12" x14ac:dyDescent="0.25">
      <c r="A390" s="24">
        <v>44890</v>
      </c>
      <c r="B390" s="25" t="s">
        <v>358</v>
      </c>
      <c r="C390" s="25"/>
      <c r="D390" s="26">
        <v>131747191</v>
      </c>
      <c r="E390" s="26">
        <v>68</v>
      </c>
      <c r="F390" s="26" t="s">
        <v>840</v>
      </c>
      <c r="G390" s="26">
        <v>1000057787</v>
      </c>
      <c r="H390" s="28" t="s">
        <v>18</v>
      </c>
      <c r="I390" s="29">
        <v>3149.3</v>
      </c>
      <c r="J390" s="29">
        <v>0</v>
      </c>
      <c r="K390" s="23">
        <f t="shared" si="18"/>
        <v>3149.3</v>
      </c>
      <c r="L390" s="35"/>
    </row>
    <row r="391" spans="1:12" x14ac:dyDescent="0.25">
      <c r="A391" s="24">
        <v>44865</v>
      </c>
      <c r="B391" s="25" t="s">
        <v>358</v>
      </c>
      <c r="C391" s="25"/>
      <c r="D391" s="26">
        <v>131747191</v>
      </c>
      <c r="E391" s="26">
        <v>71</v>
      </c>
      <c r="F391" s="26" t="s">
        <v>944</v>
      </c>
      <c r="G391" s="26">
        <v>1000057818</v>
      </c>
      <c r="H391" s="28" t="s">
        <v>8</v>
      </c>
      <c r="I391" s="29">
        <v>70380.25</v>
      </c>
      <c r="J391" s="29">
        <v>12668.45</v>
      </c>
      <c r="K391" s="23">
        <f t="shared" si="18"/>
        <v>83048.7</v>
      </c>
      <c r="L391" s="35"/>
    </row>
    <row r="392" spans="1:12" x14ac:dyDescent="0.25">
      <c r="A392" s="24">
        <v>44865</v>
      </c>
      <c r="B392" s="25" t="s">
        <v>358</v>
      </c>
      <c r="C392" s="25"/>
      <c r="D392" s="26">
        <v>131747191</v>
      </c>
      <c r="E392" s="26">
        <v>72</v>
      </c>
      <c r="F392" s="26" t="s">
        <v>311</v>
      </c>
      <c r="G392" s="26">
        <v>1000057800</v>
      </c>
      <c r="H392" s="28" t="s">
        <v>18</v>
      </c>
      <c r="I392" s="29">
        <v>16500</v>
      </c>
      <c r="J392" s="29">
        <v>0</v>
      </c>
      <c r="K392" s="23">
        <f t="shared" si="18"/>
        <v>16500</v>
      </c>
      <c r="L392" s="35"/>
    </row>
    <row r="393" spans="1:12" x14ac:dyDescent="0.25">
      <c r="A393" s="24">
        <v>44881</v>
      </c>
      <c r="B393" s="25" t="s">
        <v>358</v>
      </c>
      <c r="C393" s="25"/>
      <c r="D393" s="26">
        <v>131747191</v>
      </c>
      <c r="E393" s="26">
        <v>78</v>
      </c>
      <c r="F393" s="26" t="s">
        <v>347</v>
      </c>
      <c r="G393" s="26">
        <v>1000057850</v>
      </c>
      <c r="H393" s="28" t="s">
        <v>18</v>
      </c>
      <c r="I393" s="29">
        <v>8177.48</v>
      </c>
      <c r="J393" s="29">
        <v>0</v>
      </c>
      <c r="K393" s="23">
        <f t="shared" ref="K393:K420" si="19">I393+J393-L393</f>
        <v>8177.48</v>
      </c>
      <c r="L393" s="35"/>
    </row>
    <row r="394" spans="1:12" x14ac:dyDescent="0.25">
      <c r="A394" s="24">
        <v>44881</v>
      </c>
      <c r="B394" s="25" t="s">
        <v>358</v>
      </c>
      <c r="C394" s="25"/>
      <c r="D394" s="26">
        <v>131747191</v>
      </c>
      <c r="E394" s="26">
        <v>79</v>
      </c>
      <c r="F394" s="26" t="s">
        <v>1174</v>
      </c>
      <c r="G394" s="26">
        <v>1000057901</v>
      </c>
      <c r="H394" s="28" t="s">
        <v>18</v>
      </c>
      <c r="I394" s="29">
        <v>18860.400000000001</v>
      </c>
      <c r="J394" s="29">
        <v>0</v>
      </c>
      <c r="K394" s="23">
        <f t="shared" si="19"/>
        <v>18860.400000000001</v>
      </c>
      <c r="L394" s="35"/>
    </row>
    <row r="395" spans="1:12" x14ac:dyDescent="0.25">
      <c r="A395" s="24">
        <v>44881</v>
      </c>
      <c r="B395" s="25" t="s">
        <v>358</v>
      </c>
      <c r="C395" s="25"/>
      <c r="D395" s="26">
        <v>131747191</v>
      </c>
      <c r="E395" s="26">
        <v>80</v>
      </c>
      <c r="F395" s="26" t="s">
        <v>1173</v>
      </c>
      <c r="G395" s="26">
        <v>1000057903</v>
      </c>
      <c r="H395" s="28" t="s">
        <v>18</v>
      </c>
      <c r="I395" s="29">
        <v>2741.4</v>
      </c>
      <c r="J395" s="29">
        <v>0</v>
      </c>
      <c r="K395" s="23">
        <f t="shared" si="19"/>
        <v>2741.4</v>
      </c>
      <c r="L395" s="35"/>
    </row>
    <row r="396" spans="1:12" x14ac:dyDescent="0.25">
      <c r="A396" s="24">
        <v>44881</v>
      </c>
      <c r="B396" s="25" t="s">
        <v>358</v>
      </c>
      <c r="C396" s="25"/>
      <c r="D396" s="26">
        <v>131747191</v>
      </c>
      <c r="E396" s="26">
        <v>81</v>
      </c>
      <c r="F396" s="26" t="s">
        <v>951</v>
      </c>
      <c r="G396" s="26">
        <v>1000057906</v>
      </c>
      <c r="H396" s="28" t="s">
        <v>18</v>
      </c>
      <c r="I396" s="29">
        <v>9855</v>
      </c>
      <c r="J396" s="29">
        <v>0</v>
      </c>
      <c r="K396" s="23">
        <f t="shared" si="19"/>
        <v>9855</v>
      </c>
      <c r="L396" s="35"/>
    </row>
    <row r="397" spans="1:12" x14ac:dyDescent="0.25">
      <c r="A397" s="24">
        <v>44886</v>
      </c>
      <c r="B397" s="25" t="s">
        <v>358</v>
      </c>
      <c r="C397" s="25"/>
      <c r="D397" s="26">
        <v>131747191</v>
      </c>
      <c r="E397" s="26">
        <v>84</v>
      </c>
      <c r="F397" s="26" t="s">
        <v>952</v>
      </c>
      <c r="G397" s="26">
        <v>1000057936</v>
      </c>
      <c r="H397" s="28" t="s">
        <v>8</v>
      </c>
      <c r="I397" s="29">
        <v>4200</v>
      </c>
      <c r="J397" s="29">
        <v>756</v>
      </c>
      <c r="K397" s="23">
        <f t="shared" si="19"/>
        <v>4956</v>
      </c>
      <c r="L397" s="35"/>
    </row>
    <row r="398" spans="1:12" x14ac:dyDescent="0.25">
      <c r="A398" s="24">
        <v>44886</v>
      </c>
      <c r="B398" s="25" t="s">
        <v>358</v>
      </c>
      <c r="C398" s="25"/>
      <c r="D398" s="26">
        <v>131747191</v>
      </c>
      <c r="E398" s="26">
        <v>85</v>
      </c>
      <c r="F398" s="26" t="s">
        <v>280</v>
      </c>
      <c r="G398" s="26">
        <v>1000057953</v>
      </c>
      <c r="H398" s="28" t="s">
        <v>18</v>
      </c>
      <c r="I398" s="29">
        <v>56312.4</v>
      </c>
      <c r="J398" s="29">
        <v>0</v>
      </c>
      <c r="K398" s="23">
        <f t="shared" si="19"/>
        <v>56312.4</v>
      </c>
      <c r="L398" s="35"/>
    </row>
    <row r="399" spans="1:12" x14ac:dyDescent="0.25">
      <c r="A399" s="24">
        <v>44889</v>
      </c>
      <c r="B399" s="25" t="s">
        <v>358</v>
      </c>
      <c r="C399" s="25"/>
      <c r="D399" s="26">
        <v>131747191</v>
      </c>
      <c r="E399" s="26">
        <v>86</v>
      </c>
      <c r="F399" s="26" t="s">
        <v>271</v>
      </c>
      <c r="G399" s="26">
        <v>1000057968</v>
      </c>
      <c r="H399" s="28" t="s">
        <v>1172</v>
      </c>
      <c r="I399" s="29">
        <v>9000</v>
      </c>
      <c r="J399" s="29">
        <v>0</v>
      </c>
      <c r="K399" s="23">
        <f t="shared" si="19"/>
        <v>9000</v>
      </c>
      <c r="L399" s="35"/>
    </row>
    <row r="400" spans="1:12" x14ac:dyDescent="0.25">
      <c r="A400" s="24">
        <v>44894</v>
      </c>
      <c r="B400" s="25" t="s">
        <v>358</v>
      </c>
      <c r="C400" s="25" t="s">
        <v>1487</v>
      </c>
      <c r="D400" s="26">
        <v>131747191</v>
      </c>
      <c r="E400" s="26">
        <v>88</v>
      </c>
      <c r="F400" s="26" t="s">
        <v>273</v>
      </c>
      <c r="G400" s="26">
        <v>1000058002</v>
      </c>
      <c r="H400" s="28" t="s">
        <v>575</v>
      </c>
      <c r="I400" s="29">
        <v>90000</v>
      </c>
      <c r="J400" s="29">
        <v>0</v>
      </c>
      <c r="K400" s="23">
        <f t="shared" si="19"/>
        <v>90000</v>
      </c>
      <c r="L400" s="35"/>
    </row>
    <row r="401" spans="1:12" x14ac:dyDescent="0.25">
      <c r="A401" s="24">
        <v>44889</v>
      </c>
      <c r="B401" s="25" t="s">
        <v>358</v>
      </c>
      <c r="C401" s="25" t="s">
        <v>1487</v>
      </c>
      <c r="D401" s="26">
        <v>131747191</v>
      </c>
      <c r="E401" s="26">
        <v>89</v>
      </c>
      <c r="F401" s="26" t="s">
        <v>274</v>
      </c>
      <c r="G401" s="26">
        <v>1000057996</v>
      </c>
      <c r="H401" s="28" t="s">
        <v>48</v>
      </c>
      <c r="I401" s="29">
        <v>39000</v>
      </c>
      <c r="J401" s="29">
        <v>7020</v>
      </c>
      <c r="K401" s="23">
        <f t="shared" si="19"/>
        <v>46020</v>
      </c>
      <c r="L401" s="35"/>
    </row>
    <row r="402" spans="1:12" x14ac:dyDescent="0.25">
      <c r="A402" s="24">
        <v>44894</v>
      </c>
      <c r="B402" s="25" t="s">
        <v>358</v>
      </c>
      <c r="C402" s="25"/>
      <c r="D402" s="26">
        <v>131747191</v>
      </c>
      <c r="E402" s="26">
        <v>90</v>
      </c>
      <c r="F402" s="26" t="s">
        <v>1170</v>
      </c>
      <c r="G402" s="26">
        <v>1000057995</v>
      </c>
      <c r="H402" s="28" t="s">
        <v>18</v>
      </c>
      <c r="I402" s="29">
        <v>47692</v>
      </c>
      <c r="J402" s="29">
        <v>0</v>
      </c>
      <c r="K402" s="23">
        <f t="shared" si="19"/>
        <v>47692</v>
      </c>
      <c r="L402" s="35"/>
    </row>
    <row r="403" spans="1:12" x14ac:dyDescent="0.25">
      <c r="A403" s="24">
        <v>44895</v>
      </c>
      <c r="B403" s="25" t="s">
        <v>358</v>
      </c>
      <c r="C403" s="25"/>
      <c r="D403" s="26">
        <v>131747191</v>
      </c>
      <c r="E403" s="26">
        <v>91</v>
      </c>
      <c r="F403" s="26" t="s">
        <v>1178</v>
      </c>
      <c r="G403" s="26">
        <v>1000058006</v>
      </c>
      <c r="H403" s="28" t="s">
        <v>1179</v>
      </c>
      <c r="I403" s="29">
        <v>115000</v>
      </c>
      <c r="J403" s="29">
        <v>0</v>
      </c>
      <c r="K403" s="23">
        <f t="shared" si="19"/>
        <v>115000</v>
      </c>
      <c r="L403" s="35"/>
    </row>
    <row r="404" spans="1:12" x14ac:dyDescent="0.25">
      <c r="A404" s="24">
        <v>44895</v>
      </c>
      <c r="B404" s="25" t="s">
        <v>358</v>
      </c>
      <c r="C404" s="25"/>
      <c r="D404" s="26">
        <v>131747191</v>
      </c>
      <c r="E404" s="26">
        <v>92</v>
      </c>
      <c r="F404" s="26" t="s">
        <v>1175</v>
      </c>
      <c r="G404" s="26">
        <v>1000058005</v>
      </c>
      <c r="H404" s="28" t="s">
        <v>18</v>
      </c>
      <c r="I404" s="29">
        <v>140000</v>
      </c>
      <c r="J404" s="29">
        <v>0</v>
      </c>
      <c r="K404" s="23">
        <f t="shared" si="19"/>
        <v>140000</v>
      </c>
      <c r="L404" s="35"/>
    </row>
    <row r="405" spans="1:12" x14ac:dyDescent="0.25">
      <c r="A405" s="24">
        <v>44895</v>
      </c>
      <c r="B405" s="25" t="s">
        <v>358</v>
      </c>
      <c r="C405" s="25"/>
      <c r="D405" s="26">
        <v>131747191</v>
      </c>
      <c r="E405" s="26">
        <v>93</v>
      </c>
      <c r="F405" s="26" t="s">
        <v>1176</v>
      </c>
      <c r="G405" s="26">
        <v>1000058008</v>
      </c>
      <c r="H405" s="28" t="s">
        <v>1177</v>
      </c>
      <c r="I405" s="29">
        <v>110000</v>
      </c>
      <c r="J405" s="29">
        <v>0</v>
      </c>
      <c r="K405" s="23">
        <f t="shared" si="19"/>
        <v>110000</v>
      </c>
      <c r="L405" s="35"/>
    </row>
    <row r="406" spans="1:12" x14ac:dyDescent="0.25">
      <c r="A406" s="24">
        <v>44895</v>
      </c>
      <c r="B406" s="25" t="s">
        <v>358</v>
      </c>
      <c r="C406" s="25"/>
      <c r="D406" s="26">
        <v>131747191</v>
      </c>
      <c r="E406" s="26">
        <v>94</v>
      </c>
      <c r="F406" s="26" t="s">
        <v>1180</v>
      </c>
      <c r="G406" s="26">
        <v>1000058010</v>
      </c>
      <c r="H406" s="28" t="s">
        <v>1181</v>
      </c>
      <c r="I406" s="29">
        <v>4300</v>
      </c>
      <c r="J406" s="29">
        <v>0</v>
      </c>
      <c r="K406" s="23">
        <f t="shared" si="19"/>
        <v>4300</v>
      </c>
      <c r="L406" s="35"/>
    </row>
    <row r="407" spans="1:12" x14ac:dyDescent="0.25">
      <c r="A407" s="24">
        <v>44897</v>
      </c>
      <c r="B407" s="25" t="s">
        <v>358</v>
      </c>
      <c r="C407" s="25" t="s">
        <v>1487</v>
      </c>
      <c r="D407" s="26">
        <v>131747191</v>
      </c>
      <c r="E407" s="26">
        <v>95</v>
      </c>
      <c r="F407" s="26" t="s">
        <v>1171</v>
      </c>
      <c r="G407" s="26">
        <v>1000058024</v>
      </c>
      <c r="H407" s="28" t="s">
        <v>18</v>
      </c>
      <c r="I407" s="29">
        <v>1614</v>
      </c>
      <c r="J407" s="29">
        <v>0</v>
      </c>
      <c r="K407" s="23">
        <f t="shared" si="19"/>
        <v>1614</v>
      </c>
      <c r="L407" s="35"/>
    </row>
    <row r="408" spans="1:12" x14ac:dyDescent="0.25">
      <c r="A408" s="24">
        <v>44897</v>
      </c>
      <c r="B408" s="25" t="s">
        <v>358</v>
      </c>
      <c r="C408" s="25" t="s">
        <v>1487</v>
      </c>
      <c r="D408" s="26">
        <v>131747191</v>
      </c>
      <c r="E408" s="26">
        <v>95</v>
      </c>
      <c r="F408" s="26" t="s">
        <v>1183</v>
      </c>
      <c r="G408" s="26">
        <v>1000058018</v>
      </c>
      <c r="H408" s="28" t="s">
        <v>8</v>
      </c>
      <c r="I408" s="29">
        <v>19440</v>
      </c>
      <c r="J408" s="29">
        <v>0</v>
      </c>
      <c r="K408" s="23">
        <f t="shared" si="19"/>
        <v>19440</v>
      </c>
      <c r="L408" s="35"/>
    </row>
    <row r="409" spans="1:12" x14ac:dyDescent="0.25">
      <c r="A409" s="24">
        <v>44903</v>
      </c>
      <c r="B409" s="25" t="s">
        <v>358</v>
      </c>
      <c r="C409" s="25" t="s">
        <v>1487</v>
      </c>
      <c r="D409" s="26">
        <v>131747191</v>
      </c>
      <c r="E409" s="26">
        <v>101</v>
      </c>
      <c r="F409" s="26" t="s">
        <v>659</v>
      </c>
      <c r="G409" s="26">
        <v>1000058041</v>
      </c>
      <c r="H409" s="28" t="s">
        <v>18</v>
      </c>
      <c r="I409" s="29">
        <v>2250</v>
      </c>
      <c r="J409" s="29">
        <v>0</v>
      </c>
      <c r="K409" s="23">
        <f t="shared" si="19"/>
        <v>2250</v>
      </c>
      <c r="L409" s="35"/>
    </row>
    <row r="410" spans="1:12" x14ac:dyDescent="0.25">
      <c r="A410" s="24">
        <v>44909</v>
      </c>
      <c r="B410" s="25" t="s">
        <v>358</v>
      </c>
      <c r="C410" s="25" t="s">
        <v>1487</v>
      </c>
      <c r="D410" s="26">
        <v>131747191</v>
      </c>
      <c r="E410" s="26">
        <v>107</v>
      </c>
      <c r="F410" s="26" t="s">
        <v>1186</v>
      </c>
      <c r="G410" s="26">
        <v>1000058070</v>
      </c>
      <c r="H410" s="28" t="s">
        <v>18</v>
      </c>
      <c r="I410" s="29">
        <v>21000</v>
      </c>
      <c r="J410" s="29">
        <v>0</v>
      </c>
      <c r="K410" s="23">
        <f t="shared" si="19"/>
        <v>21000</v>
      </c>
      <c r="L410" s="35"/>
    </row>
    <row r="411" spans="1:12" x14ac:dyDescent="0.25">
      <c r="A411" s="24">
        <v>44909</v>
      </c>
      <c r="B411" s="25" t="s">
        <v>358</v>
      </c>
      <c r="C411" s="25" t="s">
        <v>1487</v>
      </c>
      <c r="D411" s="26">
        <v>131747191</v>
      </c>
      <c r="E411" s="26">
        <v>108</v>
      </c>
      <c r="F411" s="26" t="s">
        <v>275</v>
      </c>
      <c r="G411" s="26">
        <v>1000058059</v>
      </c>
      <c r="H411" s="28" t="s">
        <v>18</v>
      </c>
      <c r="I411" s="29">
        <v>94761.9</v>
      </c>
      <c r="J411" s="29">
        <v>0</v>
      </c>
      <c r="K411" s="23">
        <f t="shared" si="19"/>
        <v>94761.9</v>
      </c>
      <c r="L411" s="35"/>
    </row>
    <row r="412" spans="1:12" x14ac:dyDescent="0.25">
      <c r="A412" s="24">
        <v>44903</v>
      </c>
      <c r="B412" s="25" t="s">
        <v>358</v>
      </c>
      <c r="C412" s="25" t="s">
        <v>1487</v>
      </c>
      <c r="D412" s="26">
        <v>131747191</v>
      </c>
      <c r="E412" s="26">
        <v>100</v>
      </c>
      <c r="F412" s="26" t="s">
        <v>1190</v>
      </c>
      <c r="G412" s="26">
        <v>1000058040</v>
      </c>
      <c r="H412" s="28" t="s">
        <v>18</v>
      </c>
      <c r="I412" s="29">
        <v>2400</v>
      </c>
      <c r="J412" s="29">
        <v>0</v>
      </c>
      <c r="K412" s="23">
        <f t="shared" si="19"/>
        <v>2400</v>
      </c>
      <c r="L412" s="35"/>
    </row>
    <row r="413" spans="1:12" x14ac:dyDescent="0.25">
      <c r="A413" s="24">
        <v>44909</v>
      </c>
      <c r="B413" s="25" t="s">
        <v>358</v>
      </c>
      <c r="C413" s="25" t="s">
        <v>1487</v>
      </c>
      <c r="D413" s="26">
        <v>131747191</v>
      </c>
      <c r="E413" s="26">
        <v>110</v>
      </c>
      <c r="F413" s="26" t="s">
        <v>1185</v>
      </c>
      <c r="G413" s="26">
        <v>1000058068</v>
      </c>
      <c r="H413" s="28" t="s">
        <v>18</v>
      </c>
      <c r="I413" s="29">
        <v>51653.4</v>
      </c>
      <c r="J413" s="29">
        <v>0</v>
      </c>
      <c r="K413" s="23">
        <f t="shared" si="19"/>
        <v>51653.4</v>
      </c>
      <c r="L413" s="35"/>
    </row>
    <row r="414" spans="1:12" x14ac:dyDescent="0.25">
      <c r="A414" s="24">
        <v>44909</v>
      </c>
      <c r="B414" s="25" t="s">
        <v>358</v>
      </c>
      <c r="C414" s="25" t="s">
        <v>1487</v>
      </c>
      <c r="D414" s="26">
        <v>131747191</v>
      </c>
      <c r="E414" s="26">
        <v>111</v>
      </c>
      <c r="F414" s="26" t="s">
        <v>954</v>
      </c>
      <c r="G414" s="26">
        <v>1000058066</v>
      </c>
      <c r="H414" s="28" t="s">
        <v>1187</v>
      </c>
      <c r="I414" s="29">
        <v>77500</v>
      </c>
      <c r="J414" s="29">
        <v>0</v>
      </c>
      <c r="K414" s="23">
        <f t="shared" si="19"/>
        <v>77500</v>
      </c>
      <c r="L414" s="35"/>
    </row>
    <row r="415" spans="1:12" x14ac:dyDescent="0.25">
      <c r="A415" s="24">
        <v>44909</v>
      </c>
      <c r="B415" s="25" t="s">
        <v>358</v>
      </c>
      <c r="C415" s="25" t="s">
        <v>1487</v>
      </c>
      <c r="D415" s="26">
        <v>131747191</v>
      </c>
      <c r="E415" s="26">
        <v>112</v>
      </c>
      <c r="F415" s="26" t="s">
        <v>1184</v>
      </c>
      <c r="G415" s="26">
        <v>1000058067</v>
      </c>
      <c r="H415" s="28" t="s">
        <v>18</v>
      </c>
      <c r="I415" s="29">
        <v>7339.7</v>
      </c>
      <c r="J415" s="29">
        <v>0</v>
      </c>
      <c r="K415" s="23">
        <f t="shared" si="19"/>
        <v>7339.7</v>
      </c>
      <c r="L415" s="35"/>
    </row>
    <row r="416" spans="1:12" x14ac:dyDescent="0.25">
      <c r="A416" s="24">
        <v>44909</v>
      </c>
      <c r="B416" s="25" t="s">
        <v>358</v>
      </c>
      <c r="C416" s="25" t="s">
        <v>1487</v>
      </c>
      <c r="D416" s="26">
        <v>131747191</v>
      </c>
      <c r="E416" s="26">
        <v>113</v>
      </c>
      <c r="F416" s="26" t="s">
        <v>1188</v>
      </c>
      <c r="G416" s="26">
        <v>1000058053</v>
      </c>
      <c r="H416" s="28" t="s">
        <v>1189</v>
      </c>
      <c r="I416" s="29">
        <v>23760</v>
      </c>
      <c r="J416" s="29">
        <v>0</v>
      </c>
      <c r="K416" s="23">
        <f t="shared" si="19"/>
        <v>23760</v>
      </c>
      <c r="L416" s="35"/>
    </row>
    <row r="417" spans="1:12" x14ac:dyDescent="0.25">
      <c r="A417" s="24">
        <v>44917</v>
      </c>
      <c r="B417" s="25" t="s">
        <v>358</v>
      </c>
      <c r="C417" s="25" t="s">
        <v>1487</v>
      </c>
      <c r="D417" s="26">
        <v>131747191</v>
      </c>
      <c r="E417" s="26">
        <v>118</v>
      </c>
      <c r="F417" s="26" t="s">
        <v>1191</v>
      </c>
      <c r="G417" s="26">
        <v>1000058062</v>
      </c>
      <c r="H417" s="28" t="s">
        <v>18</v>
      </c>
      <c r="I417" s="29">
        <v>131100</v>
      </c>
      <c r="J417" s="29">
        <v>0</v>
      </c>
      <c r="K417" s="23">
        <f t="shared" si="19"/>
        <v>131100</v>
      </c>
      <c r="L417" s="35"/>
    </row>
    <row r="418" spans="1:12" x14ac:dyDescent="0.25">
      <c r="A418" s="24">
        <v>44917</v>
      </c>
      <c r="B418" s="25" t="s">
        <v>358</v>
      </c>
      <c r="C418" s="25" t="s">
        <v>1487</v>
      </c>
      <c r="D418" s="26">
        <v>131747191</v>
      </c>
      <c r="E418" s="26">
        <v>119</v>
      </c>
      <c r="F418" s="26" t="s">
        <v>1192</v>
      </c>
      <c r="G418" s="26">
        <v>1000058109</v>
      </c>
      <c r="H418" s="28" t="s">
        <v>18</v>
      </c>
      <c r="I418" s="29">
        <v>24000</v>
      </c>
      <c r="J418" s="29">
        <v>0</v>
      </c>
      <c r="K418" s="23">
        <f t="shared" si="19"/>
        <v>24000</v>
      </c>
      <c r="L418" s="35"/>
    </row>
    <row r="419" spans="1:12" x14ac:dyDescent="0.25">
      <c r="A419" s="24">
        <v>44937</v>
      </c>
      <c r="B419" s="25" t="s">
        <v>358</v>
      </c>
      <c r="C419" s="25" t="s">
        <v>1487</v>
      </c>
      <c r="D419" s="26">
        <v>131747191</v>
      </c>
      <c r="E419" s="26">
        <v>120</v>
      </c>
      <c r="F419" s="26" t="s">
        <v>277</v>
      </c>
      <c r="G419" s="26">
        <v>1000058154</v>
      </c>
      <c r="H419" s="28" t="s">
        <v>18</v>
      </c>
      <c r="I419" s="29">
        <v>88182</v>
      </c>
      <c r="J419" s="29">
        <v>15872.76</v>
      </c>
      <c r="K419" s="23">
        <f t="shared" si="19"/>
        <v>104054.76</v>
      </c>
      <c r="L419" s="35"/>
    </row>
    <row r="420" spans="1:12" x14ac:dyDescent="0.25">
      <c r="A420" s="24">
        <v>44982</v>
      </c>
      <c r="B420" s="25" t="s">
        <v>358</v>
      </c>
      <c r="C420" s="25" t="s">
        <v>1487</v>
      </c>
      <c r="D420" s="26">
        <v>131747191</v>
      </c>
      <c r="E420" s="26">
        <v>134</v>
      </c>
      <c r="F420" s="26" t="s">
        <v>279</v>
      </c>
      <c r="G420" s="26">
        <v>1000058193</v>
      </c>
      <c r="H420" s="28" t="s">
        <v>18</v>
      </c>
      <c r="I420" s="29">
        <v>24000</v>
      </c>
      <c r="J420" s="29">
        <v>0</v>
      </c>
      <c r="K420" s="23">
        <f t="shared" si="19"/>
        <v>24000</v>
      </c>
      <c r="L420" s="35"/>
    </row>
    <row r="421" spans="1:12" x14ac:dyDescent="0.25">
      <c r="A421" s="103"/>
      <c r="B421" s="78" t="str">
        <f>B422</f>
        <v xml:space="preserve">DISTRIBUIDORES INTERNACIONALES DE PETROLEO, S.A. </v>
      </c>
      <c r="C421" s="78"/>
      <c r="D421" s="79">
        <f>D422</f>
        <v>101831936</v>
      </c>
      <c r="E421" s="146" t="s">
        <v>262</v>
      </c>
      <c r="F421" s="147"/>
      <c r="G421" s="147"/>
      <c r="H421" s="150"/>
      <c r="I421" s="80"/>
      <c r="J421" s="80"/>
      <c r="K421" s="80"/>
      <c r="L421" s="104">
        <f>SUM(K422:K423)</f>
        <v>155830</v>
      </c>
    </row>
    <row r="422" spans="1:12" x14ac:dyDescent="0.25">
      <c r="A422" s="105">
        <v>44957</v>
      </c>
      <c r="B422" s="71" t="s">
        <v>1032</v>
      </c>
      <c r="C422" s="71"/>
      <c r="D422" s="47">
        <v>101831936</v>
      </c>
      <c r="E422" s="47">
        <v>6269</v>
      </c>
      <c r="F422" s="47" t="s">
        <v>1525</v>
      </c>
      <c r="G422" s="106"/>
      <c r="H422" s="48" t="s">
        <v>1526</v>
      </c>
      <c r="I422" s="72">
        <v>83500</v>
      </c>
      <c r="J422" s="72">
        <v>0</v>
      </c>
      <c r="K422" s="43">
        <f>I422+J422-L422</f>
        <v>83500</v>
      </c>
      <c r="L422" s="89"/>
    </row>
    <row r="423" spans="1:12" x14ac:dyDescent="0.25">
      <c r="A423" s="105">
        <v>44970</v>
      </c>
      <c r="B423" s="71" t="s">
        <v>1032</v>
      </c>
      <c r="C423" s="71"/>
      <c r="D423" s="47">
        <v>101831936</v>
      </c>
      <c r="E423" s="47">
        <v>42100</v>
      </c>
      <c r="F423" s="47" t="s">
        <v>1527</v>
      </c>
      <c r="G423" s="106"/>
      <c r="H423" s="48" t="s">
        <v>1526</v>
      </c>
      <c r="I423" s="72">
        <v>72330</v>
      </c>
      <c r="J423" s="72"/>
      <c r="K423" s="43">
        <f>I423</f>
        <v>72330</v>
      </c>
      <c r="L423" s="89"/>
    </row>
    <row r="424" spans="1:12" x14ac:dyDescent="0.25">
      <c r="A424" s="107"/>
      <c r="B424" s="91" t="str">
        <f>B425</f>
        <v>DIGISI,SRL.</v>
      </c>
      <c r="C424" s="91"/>
      <c r="D424" s="92">
        <f>D425</f>
        <v>131016936</v>
      </c>
      <c r="E424" s="148" t="s">
        <v>262</v>
      </c>
      <c r="F424" s="149"/>
      <c r="G424" s="149"/>
      <c r="H424" s="151"/>
      <c r="I424" s="108"/>
      <c r="J424" s="108"/>
      <c r="K424" s="108"/>
      <c r="L424" s="109">
        <f>SUM(K425)</f>
        <v>109563</v>
      </c>
    </row>
    <row r="425" spans="1:12" x14ac:dyDescent="0.25">
      <c r="A425" s="24">
        <v>44915</v>
      </c>
      <c r="B425" s="25" t="s">
        <v>1193</v>
      </c>
      <c r="C425" s="25"/>
      <c r="D425" s="26">
        <v>131016936</v>
      </c>
      <c r="E425" s="26">
        <v>3662</v>
      </c>
      <c r="F425" s="26" t="s">
        <v>1194</v>
      </c>
      <c r="G425" s="27" t="s">
        <v>1528</v>
      </c>
      <c r="H425" s="28" t="s">
        <v>1195</v>
      </c>
      <c r="I425" s="29">
        <v>92850</v>
      </c>
      <c r="J425" s="29">
        <v>16713</v>
      </c>
      <c r="K425" s="23">
        <f>I425+J425-L425</f>
        <v>109563</v>
      </c>
      <c r="L425" s="35"/>
    </row>
    <row r="426" spans="1:12" x14ac:dyDescent="0.25">
      <c r="A426" s="51"/>
      <c r="B426" s="52" t="str">
        <f>B427</f>
        <v>ELIZABETH HERNANDEZ</v>
      </c>
      <c r="C426" s="52"/>
      <c r="D426" s="53" t="str">
        <f>D427</f>
        <v>00112857107</v>
      </c>
      <c r="E426" s="139" t="s">
        <v>262</v>
      </c>
      <c r="F426" s="140"/>
      <c r="G426" s="140"/>
      <c r="H426" s="140"/>
      <c r="I426" s="110"/>
      <c r="J426" s="110"/>
      <c r="K426" s="66"/>
      <c r="L426" s="55">
        <f>SUM(K427:K454)</f>
        <v>1368823.4</v>
      </c>
    </row>
    <row r="427" spans="1:12" x14ac:dyDescent="0.25">
      <c r="A427" s="24">
        <v>44364</v>
      </c>
      <c r="B427" s="25" t="s">
        <v>45</v>
      </c>
      <c r="C427" s="25" t="s">
        <v>1486</v>
      </c>
      <c r="D427" s="26" t="s">
        <v>82</v>
      </c>
      <c r="E427" s="26">
        <v>277</v>
      </c>
      <c r="F427" s="26" t="s">
        <v>392</v>
      </c>
      <c r="G427" s="26">
        <v>1000054077</v>
      </c>
      <c r="H427" s="28" t="s">
        <v>393</v>
      </c>
      <c r="I427" s="29">
        <v>56400</v>
      </c>
      <c r="J427" s="29"/>
      <c r="K427" s="23">
        <f t="shared" ref="K427:K454" si="20">I427+J427-L427</f>
        <v>56400</v>
      </c>
      <c r="L427" s="35"/>
    </row>
    <row r="428" spans="1:12" x14ac:dyDescent="0.25">
      <c r="A428" s="24">
        <v>44386</v>
      </c>
      <c r="B428" s="25" t="s">
        <v>45</v>
      </c>
      <c r="C428" s="25" t="s">
        <v>1486</v>
      </c>
      <c r="D428" s="26" t="s">
        <v>82</v>
      </c>
      <c r="E428" s="26">
        <v>280</v>
      </c>
      <c r="F428" s="26" t="s">
        <v>394</v>
      </c>
      <c r="G428" s="26">
        <v>1000054189</v>
      </c>
      <c r="H428" s="28" t="s">
        <v>393</v>
      </c>
      <c r="I428" s="29">
        <v>27200</v>
      </c>
      <c r="J428" s="29"/>
      <c r="K428" s="23">
        <f t="shared" si="20"/>
        <v>27200</v>
      </c>
      <c r="L428" s="35"/>
    </row>
    <row r="429" spans="1:12" x14ac:dyDescent="0.25">
      <c r="A429" s="24">
        <v>44391</v>
      </c>
      <c r="B429" s="25" t="s">
        <v>45</v>
      </c>
      <c r="C429" s="25" t="s">
        <v>1486</v>
      </c>
      <c r="D429" s="26" t="s">
        <v>82</v>
      </c>
      <c r="E429" s="26">
        <v>283</v>
      </c>
      <c r="F429" s="26" t="s">
        <v>395</v>
      </c>
      <c r="G429" s="26">
        <v>1000054188</v>
      </c>
      <c r="H429" s="28" t="s">
        <v>396</v>
      </c>
      <c r="I429" s="29">
        <v>70140</v>
      </c>
      <c r="J429" s="29">
        <v>3915</v>
      </c>
      <c r="K429" s="23">
        <f t="shared" si="20"/>
        <v>74055</v>
      </c>
      <c r="L429" s="35"/>
    </row>
    <row r="430" spans="1:12" x14ac:dyDescent="0.25">
      <c r="A430" s="24">
        <v>44391</v>
      </c>
      <c r="B430" s="25" t="s">
        <v>45</v>
      </c>
      <c r="C430" s="25" t="s">
        <v>1486</v>
      </c>
      <c r="D430" s="26" t="s">
        <v>82</v>
      </c>
      <c r="E430" s="26">
        <v>284</v>
      </c>
      <c r="F430" s="26" t="s">
        <v>397</v>
      </c>
      <c r="G430" s="26">
        <v>1000054235</v>
      </c>
      <c r="H430" s="28" t="s">
        <v>398</v>
      </c>
      <c r="I430" s="29">
        <v>71450</v>
      </c>
      <c r="J430" s="29"/>
      <c r="K430" s="23">
        <f t="shared" si="20"/>
        <v>71450</v>
      </c>
      <c r="L430" s="35"/>
    </row>
    <row r="431" spans="1:12" x14ac:dyDescent="0.25">
      <c r="A431" s="24">
        <v>44391</v>
      </c>
      <c r="B431" s="25" t="s">
        <v>45</v>
      </c>
      <c r="C431" s="25" t="s">
        <v>1486</v>
      </c>
      <c r="D431" s="26" t="s">
        <v>82</v>
      </c>
      <c r="E431" s="26">
        <v>285</v>
      </c>
      <c r="F431" s="26" t="s">
        <v>399</v>
      </c>
      <c r="G431" s="26">
        <v>1000054254</v>
      </c>
      <c r="H431" s="28" t="s">
        <v>400</v>
      </c>
      <c r="I431" s="29">
        <v>37150</v>
      </c>
      <c r="J431" s="29">
        <v>522</v>
      </c>
      <c r="K431" s="23">
        <f t="shared" si="20"/>
        <v>37672</v>
      </c>
      <c r="L431" s="35"/>
    </row>
    <row r="432" spans="1:12" x14ac:dyDescent="0.25">
      <c r="A432" s="24">
        <v>44400</v>
      </c>
      <c r="B432" s="25" t="s">
        <v>45</v>
      </c>
      <c r="C432" s="25" t="s">
        <v>1486</v>
      </c>
      <c r="D432" s="26" t="s">
        <v>82</v>
      </c>
      <c r="E432" s="26">
        <v>287</v>
      </c>
      <c r="F432" s="26" t="s">
        <v>342</v>
      </c>
      <c r="G432" s="26">
        <v>1000054300</v>
      </c>
      <c r="H432" s="28" t="s">
        <v>398</v>
      </c>
      <c r="I432" s="29">
        <v>47000</v>
      </c>
      <c r="J432" s="29"/>
      <c r="K432" s="23">
        <f t="shared" si="20"/>
        <v>47000</v>
      </c>
      <c r="L432" s="35"/>
    </row>
    <row r="433" spans="1:12" x14ac:dyDescent="0.25">
      <c r="A433" s="24">
        <v>44427</v>
      </c>
      <c r="B433" s="25" t="s">
        <v>45</v>
      </c>
      <c r="C433" s="25" t="s">
        <v>1486</v>
      </c>
      <c r="D433" s="26" t="s">
        <v>82</v>
      </c>
      <c r="E433" s="26">
        <v>292</v>
      </c>
      <c r="F433" s="26" t="s">
        <v>401</v>
      </c>
      <c r="G433" s="26">
        <v>1000054408</v>
      </c>
      <c r="H433" s="28" t="s">
        <v>402</v>
      </c>
      <c r="I433" s="29">
        <v>115350</v>
      </c>
      <c r="J433" s="29">
        <v>3240</v>
      </c>
      <c r="K433" s="23">
        <f t="shared" si="20"/>
        <v>118590</v>
      </c>
      <c r="L433" s="35"/>
    </row>
    <row r="434" spans="1:12" x14ac:dyDescent="0.25">
      <c r="A434" s="24">
        <v>44447</v>
      </c>
      <c r="B434" s="25" t="s">
        <v>45</v>
      </c>
      <c r="C434" s="25" t="s">
        <v>1486</v>
      </c>
      <c r="D434" s="26" t="s">
        <v>82</v>
      </c>
      <c r="E434" s="26">
        <v>300</v>
      </c>
      <c r="F434" s="26" t="s">
        <v>403</v>
      </c>
      <c r="G434" s="26">
        <v>1000054794</v>
      </c>
      <c r="H434" s="28" t="s">
        <v>402</v>
      </c>
      <c r="I434" s="29">
        <v>113050</v>
      </c>
      <c r="J434" s="29"/>
      <c r="K434" s="23">
        <f t="shared" si="20"/>
        <v>113050</v>
      </c>
      <c r="L434" s="35"/>
    </row>
    <row r="435" spans="1:12" x14ac:dyDescent="0.25">
      <c r="A435" s="24">
        <v>44480</v>
      </c>
      <c r="B435" s="25" t="s">
        <v>45</v>
      </c>
      <c r="C435" s="25" t="s">
        <v>1486</v>
      </c>
      <c r="D435" s="26" t="s">
        <v>82</v>
      </c>
      <c r="E435" s="26">
        <v>302</v>
      </c>
      <c r="F435" s="26" t="s">
        <v>404</v>
      </c>
      <c r="G435" s="26">
        <v>1000055005</v>
      </c>
      <c r="H435" s="28" t="s">
        <v>405</v>
      </c>
      <c r="I435" s="29">
        <v>70525</v>
      </c>
      <c r="J435" s="29"/>
      <c r="K435" s="23">
        <f t="shared" si="20"/>
        <v>70525</v>
      </c>
      <c r="L435" s="35"/>
    </row>
    <row r="436" spans="1:12" x14ac:dyDescent="0.25">
      <c r="A436" s="24">
        <v>44487</v>
      </c>
      <c r="B436" s="25" t="s">
        <v>45</v>
      </c>
      <c r="C436" s="25" t="s">
        <v>1486</v>
      </c>
      <c r="D436" s="26" t="s">
        <v>82</v>
      </c>
      <c r="E436" s="26">
        <v>305</v>
      </c>
      <c r="F436" s="26" t="s">
        <v>406</v>
      </c>
      <c r="G436" s="26">
        <v>1000055069</v>
      </c>
      <c r="H436" s="28" t="s">
        <v>407</v>
      </c>
      <c r="I436" s="29">
        <v>900</v>
      </c>
      <c r="J436" s="29"/>
      <c r="K436" s="23">
        <f t="shared" si="20"/>
        <v>900</v>
      </c>
      <c r="L436" s="35"/>
    </row>
    <row r="437" spans="1:12" x14ac:dyDescent="0.25">
      <c r="A437" s="24">
        <v>44518</v>
      </c>
      <c r="B437" s="25" t="s">
        <v>45</v>
      </c>
      <c r="C437" s="25" t="s">
        <v>1486</v>
      </c>
      <c r="D437" s="26" t="s">
        <v>82</v>
      </c>
      <c r="E437" s="26">
        <v>310</v>
      </c>
      <c r="F437" s="26" t="s">
        <v>409</v>
      </c>
      <c r="G437" s="26">
        <v>1000055260</v>
      </c>
      <c r="H437" s="28" t="s">
        <v>407</v>
      </c>
      <c r="I437" s="29">
        <v>40000</v>
      </c>
      <c r="J437" s="29"/>
      <c r="K437" s="23">
        <f t="shared" si="20"/>
        <v>40000</v>
      </c>
      <c r="L437" s="35"/>
    </row>
    <row r="438" spans="1:12" x14ac:dyDescent="0.25">
      <c r="A438" s="24">
        <v>44518</v>
      </c>
      <c r="B438" s="25" t="s">
        <v>45</v>
      </c>
      <c r="C438" s="25" t="s">
        <v>1486</v>
      </c>
      <c r="D438" s="26" t="s">
        <v>82</v>
      </c>
      <c r="E438" s="26">
        <v>311</v>
      </c>
      <c r="F438" s="26" t="s">
        <v>408</v>
      </c>
      <c r="G438" s="26">
        <v>1000055322</v>
      </c>
      <c r="H438" s="28" t="s">
        <v>407</v>
      </c>
      <c r="I438" s="29">
        <v>33180</v>
      </c>
      <c r="J438" s="29">
        <v>626.4</v>
      </c>
      <c r="K438" s="23">
        <f t="shared" si="20"/>
        <v>33806.400000000001</v>
      </c>
      <c r="L438" s="35"/>
    </row>
    <row r="439" spans="1:12" x14ac:dyDescent="0.25">
      <c r="A439" s="24">
        <v>44544</v>
      </c>
      <c r="B439" s="25" t="s">
        <v>45</v>
      </c>
      <c r="C439" s="25" t="s">
        <v>1486</v>
      </c>
      <c r="D439" s="26" t="s">
        <v>82</v>
      </c>
      <c r="E439" s="26">
        <v>316</v>
      </c>
      <c r="F439" s="26" t="s">
        <v>410</v>
      </c>
      <c r="G439" s="26">
        <v>1000055515</v>
      </c>
      <c r="H439" s="28" t="s">
        <v>8</v>
      </c>
      <c r="I439" s="29">
        <v>40700</v>
      </c>
      <c r="J439" s="29">
        <v>720</v>
      </c>
      <c r="K439" s="23">
        <f t="shared" si="20"/>
        <v>41420</v>
      </c>
      <c r="L439" s="35"/>
    </row>
    <row r="440" spans="1:12" x14ac:dyDescent="0.25">
      <c r="A440" s="24">
        <v>44700</v>
      </c>
      <c r="B440" s="25" t="s">
        <v>45</v>
      </c>
      <c r="C440" s="25" t="s">
        <v>1482</v>
      </c>
      <c r="D440" s="26" t="s">
        <v>82</v>
      </c>
      <c r="E440" s="26">
        <v>341</v>
      </c>
      <c r="F440" s="26" t="s">
        <v>322</v>
      </c>
      <c r="G440" s="26">
        <v>1000056713</v>
      </c>
      <c r="H440" s="28" t="s">
        <v>8</v>
      </c>
      <c r="I440" s="29">
        <v>31200</v>
      </c>
      <c r="J440" s="29"/>
      <c r="K440" s="23">
        <f t="shared" si="20"/>
        <v>31200</v>
      </c>
      <c r="L440" s="35"/>
    </row>
    <row r="441" spans="1:12" x14ac:dyDescent="0.25">
      <c r="A441" s="24">
        <v>44753</v>
      </c>
      <c r="B441" s="25" t="s">
        <v>45</v>
      </c>
      <c r="C441" s="25"/>
      <c r="D441" s="26" t="s">
        <v>82</v>
      </c>
      <c r="E441" s="26">
        <v>353</v>
      </c>
      <c r="F441" s="26" t="s">
        <v>411</v>
      </c>
      <c r="G441" s="26">
        <v>57513</v>
      </c>
      <c r="H441" s="28" t="s">
        <v>49</v>
      </c>
      <c r="I441" s="29">
        <v>44975</v>
      </c>
      <c r="J441" s="29"/>
      <c r="K441" s="23">
        <f t="shared" si="20"/>
        <v>44975</v>
      </c>
      <c r="L441" s="35"/>
    </row>
    <row r="442" spans="1:12" x14ac:dyDescent="0.25">
      <c r="A442" s="24">
        <v>44770</v>
      </c>
      <c r="B442" s="25" t="s">
        <v>45</v>
      </c>
      <c r="C442" s="25"/>
      <c r="D442" s="26" t="s">
        <v>82</v>
      </c>
      <c r="E442" s="26">
        <v>355</v>
      </c>
      <c r="F442" s="26" t="s">
        <v>412</v>
      </c>
      <c r="G442" s="26">
        <v>1000057177</v>
      </c>
      <c r="H442" s="28" t="s">
        <v>49</v>
      </c>
      <c r="I442" s="29">
        <v>58600</v>
      </c>
      <c r="J442" s="29"/>
      <c r="K442" s="23">
        <f t="shared" si="20"/>
        <v>58600</v>
      </c>
      <c r="L442" s="35"/>
    </row>
    <row r="443" spans="1:12" x14ac:dyDescent="0.25">
      <c r="A443" s="24">
        <v>44776</v>
      </c>
      <c r="B443" s="25" t="s">
        <v>45</v>
      </c>
      <c r="C443" s="25" t="s">
        <v>1482</v>
      </c>
      <c r="D443" s="26" t="s">
        <v>82</v>
      </c>
      <c r="E443" s="26">
        <v>356</v>
      </c>
      <c r="F443" s="26" t="s">
        <v>413</v>
      </c>
      <c r="G443" s="26">
        <v>1000057208</v>
      </c>
      <c r="H443" s="28" t="s">
        <v>49</v>
      </c>
      <c r="I443" s="29">
        <v>49600</v>
      </c>
      <c r="J443" s="29">
        <v>0</v>
      </c>
      <c r="K443" s="23">
        <f t="shared" si="20"/>
        <v>49600</v>
      </c>
      <c r="L443" s="35"/>
    </row>
    <row r="444" spans="1:12" x14ac:dyDescent="0.25">
      <c r="A444" s="24">
        <v>44802</v>
      </c>
      <c r="B444" s="25" t="s">
        <v>45</v>
      </c>
      <c r="C444" s="25" t="s">
        <v>1482</v>
      </c>
      <c r="D444" s="26" t="s">
        <v>82</v>
      </c>
      <c r="E444" s="26">
        <v>360</v>
      </c>
      <c r="F444" s="26" t="s">
        <v>414</v>
      </c>
      <c r="G444" s="26">
        <v>1000057380</v>
      </c>
      <c r="H444" s="28" t="s">
        <v>415</v>
      </c>
      <c r="I444" s="29">
        <v>47125</v>
      </c>
      <c r="J444" s="29">
        <v>0</v>
      </c>
      <c r="K444" s="23">
        <f t="shared" si="20"/>
        <v>47125</v>
      </c>
      <c r="L444" s="35"/>
    </row>
    <row r="445" spans="1:12" x14ac:dyDescent="0.25">
      <c r="A445" s="24">
        <v>44792</v>
      </c>
      <c r="B445" s="25" t="s">
        <v>45</v>
      </c>
      <c r="C445" s="25"/>
      <c r="D445" s="26" t="s">
        <v>82</v>
      </c>
      <c r="E445" s="26">
        <v>363</v>
      </c>
      <c r="F445" s="26" t="s">
        <v>416</v>
      </c>
      <c r="G445" s="26">
        <v>1000057303</v>
      </c>
      <c r="H445" s="28" t="s">
        <v>417</v>
      </c>
      <c r="I445" s="29">
        <v>11180</v>
      </c>
      <c r="J445" s="29">
        <v>0</v>
      </c>
      <c r="K445" s="23">
        <f t="shared" si="20"/>
        <v>11180</v>
      </c>
      <c r="L445" s="35"/>
    </row>
    <row r="446" spans="1:12" x14ac:dyDescent="0.25">
      <c r="A446" s="24">
        <v>44825</v>
      </c>
      <c r="B446" s="25" t="s">
        <v>45</v>
      </c>
      <c r="C446" s="25" t="s">
        <v>1482</v>
      </c>
      <c r="D446" s="26" t="s">
        <v>82</v>
      </c>
      <c r="E446" s="26">
        <v>365</v>
      </c>
      <c r="F446" s="26" t="s">
        <v>420</v>
      </c>
      <c r="G446" s="26">
        <v>1000057548</v>
      </c>
      <c r="H446" s="28" t="s">
        <v>8</v>
      </c>
      <c r="I446" s="29">
        <v>48900</v>
      </c>
      <c r="J446" s="29">
        <v>0</v>
      </c>
      <c r="K446" s="23">
        <f t="shared" si="20"/>
        <v>48900</v>
      </c>
      <c r="L446" s="35"/>
    </row>
    <row r="447" spans="1:12" x14ac:dyDescent="0.25">
      <c r="A447" s="24">
        <v>44832</v>
      </c>
      <c r="B447" s="25" t="s">
        <v>45</v>
      </c>
      <c r="C447" s="25"/>
      <c r="D447" s="26" t="s">
        <v>82</v>
      </c>
      <c r="E447" s="26">
        <v>367</v>
      </c>
      <c r="F447" s="26" t="s">
        <v>418</v>
      </c>
      <c r="G447" s="26">
        <v>1000057644</v>
      </c>
      <c r="H447" s="28" t="s">
        <v>419</v>
      </c>
      <c r="I447" s="29">
        <v>13500</v>
      </c>
      <c r="J447" s="29">
        <v>0</v>
      </c>
      <c r="K447" s="23">
        <f t="shared" si="20"/>
        <v>13500</v>
      </c>
      <c r="L447" s="35"/>
    </row>
    <row r="448" spans="1:12" x14ac:dyDescent="0.25">
      <c r="A448" s="24">
        <v>44861</v>
      </c>
      <c r="B448" s="25" t="s">
        <v>45</v>
      </c>
      <c r="C448" s="25" t="s">
        <v>1487</v>
      </c>
      <c r="D448" s="26" t="s">
        <v>82</v>
      </c>
      <c r="E448" s="26">
        <v>373</v>
      </c>
      <c r="F448" s="26" t="s">
        <v>354</v>
      </c>
      <c r="G448" s="26">
        <v>1000057791</v>
      </c>
      <c r="H448" s="28" t="s">
        <v>1033</v>
      </c>
      <c r="I448" s="29">
        <v>29650</v>
      </c>
      <c r="J448" s="29">
        <v>0</v>
      </c>
      <c r="K448" s="23">
        <f t="shared" si="20"/>
        <v>29650</v>
      </c>
      <c r="L448" s="35"/>
    </row>
    <row r="449" spans="1:12" x14ac:dyDescent="0.25">
      <c r="A449" s="24">
        <v>44879</v>
      </c>
      <c r="B449" s="25" t="s">
        <v>45</v>
      </c>
      <c r="C449" s="25" t="s">
        <v>1487</v>
      </c>
      <c r="D449" s="26" t="s">
        <v>82</v>
      </c>
      <c r="E449" s="26">
        <v>376</v>
      </c>
      <c r="F449" s="26" t="s">
        <v>356</v>
      </c>
      <c r="G449" s="26">
        <v>1000057896</v>
      </c>
      <c r="H449" s="28" t="s">
        <v>317</v>
      </c>
      <c r="I449" s="29">
        <v>34750</v>
      </c>
      <c r="J449" s="29">
        <v>0</v>
      </c>
      <c r="K449" s="23">
        <f t="shared" si="20"/>
        <v>34750</v>
      </c>
      <c r="L449" s="35"/>
    </row>
    <row r="450" spans="1:12" x14ac:dyDescent="0.25">
      <c r="A450" s="24">
        <v>44876</v>
      </c>
      <c r="B450" s="25" t="s">
        <v>45</v>
      </c>
      <c r="C450" s="25" t="s">
        <v>1487</v>
      </c>
      <c r="D450" s="26" t="s">
        <v>82</v>
      </c>
      <c r="E450" s="26">
        <v>381</v>
      </c>
      <c r="F450" s="26" t="s">
        <v>422</v>
      </c>
      <c r="G450" s="26">
        <v>1000057922</v>
      </c>
      <c r="H450" s="28" t="s">
        <v>8</v>
      </c>
      <c r="I450" s="29">
        <v>69350</v>
      </c>
      <c r="J450" s="29">
        <v>0</v>
      </c>
      <c r="K450" s="23">
        <f t="shared" si="20"/>
        <v>69350</v>
      </c>
      <c r="L450" s="35"/>
    </row>
    <row r="451" spans="1:12" x14ac:dyDescent="0.25">
      <c r="A451" s="24">
        <v>44900</v>
      </c>
      <c r="B451" s="25" t="s">
        <v>45</v>
      </c>
      <c r="C451" s="25" t="s">
        <v>1487</v>
      </c>
      <c r="D451" s="26" t="s">
        <v>82</v>
      </c>
      <c r="E451" s="26">
        <v>377</v>
      </c>
      <c r="F451" s="26" t="s">
        <v>1196</v>
      </c>
      <c r="G451" s="26">
        <v>1000058027</v>
      </c>
      <c r="H451" s="28" t="s">
        <v>8</v>
      </c>
      <c r="I451" s="29">
        <v>38225</v>
      </c>
      <c r="J451" s="29">
        <v>0</v>
      </c>
      <c r="K451" s="23">
        <f t="shared" si="20"/>
        <v>38225</v>
      </c>
      <c r="L451" s="35"/>
    </row>
    <row r="452" spans="1:12" x14ac:dyDescent="0.25">
      <c r="A452" s="24">
        <v>44911</v>
      </c>
      <c r="B452" s="25" t="s">
        <v>45</v>
      </c>
      <c r="C452" s="25" t="s">
        <v>1487</v>
      </c>
      <c r="D452" s="26" t="s">
        <v>82</v>
      </c>
      <c r="E452" s="26">
        <v>386</v>
      </c>
      <c r="F452" s="26" t="s">
        <v>800</v>
      </c>
      <c r="G452" s="26">
        <v>1000058095</v>
      </c>
      <c r="H452" s="28" t="s">
        <v>902</v>
      </c>
      <c r="I452" s="29">
        <v>79050</v>
      </c>
      <c r="J452" s="29">
        <v>450</v>
      </c>
      <c r="K452" s="23">
        <f t="shared" si="20"/>
        <v>79500</v>
      </c>
      <c r="L452" s="35"/>
    </row>
    <row r="453" spans="1:12" x14ac:dyDescent="0.25">
      <c r="A453" s="24">
        <v>44953</v>
      </c>
      <c r="B453" s="25" t="s">
        <v>45</v>
      </c>
      <c r="C453" s="25" t="s">
        <v>1487</v>
      </c>
      <c r="D453" s="26" t="s">
        <v>82</v>
      </c>
      <c r="E453" s="26">
        <v>389</v>
      </c>
      <c r="F453" s="26" t="s">
        <v>796</v>
      </c>
      <c r="G453" s="26">
        <v>1000058203</v>
      </c>
      <c r="H453" s="28" t="s">
        <v>8</v>
      </c>
      <c r="I453" s="29">
        <v>41900</v>
      </c>
      <c r="J453" s="29">
        <v>0</v>
      </c>
      <c r="K453" s="23">
        <f t="shared" si="20"/>
        <v>41900</v>
      </c>
      <c r="L453" s="35"/>
    </row>
    <row r="454" spans="1:12" x14ac:dyDescent="0.25">
      <c r="A454" s="56">
        <v>44960</v>
      </c>
      <c r="B454" s="25" t="s">
        <v>45</v>
      </c>
      <c r="C454" s="25" t="s">
        <v>1487</v>
      </c>
      <c r="D454" s="26" t="s">
        <v>82</v>
      </c>
      <c r="E454" s="26">
        <v>391</v>
      </c>
      <c r="F454" s="26" t="s">
        <v>1529</v>
      </c>
      <c r="G454" s="26">
        <v>1000058220</v>
      </c>
      <c r="H454" s="28" t="s">
        <v>8</v>
      </c>
      <c r="I454" s="57">
        <v>38300</v>
      </c>
      <c r="J454" s="57">
        <v>0</v>
      </c>
      <c r="K454" s="23">
        <f t="shared" si="20"/>
        <v>38300</v>
      </c>
      <c r="L454" s="35"/>
    </row>
    <row r="455" spans="1:12" x14ac:dyDescent="0.25">
      <c r="A455" s="51"/>
      <c r="B455" s="52" t="s">
        <v>28</v>
      </c>
      <c r="C455" s="52"/>
      <c r="D455" s="53" t="s">
        <v>83</v>
      </c>
      <c r="E455" s="139" t="s">
        <v>8</v>
      </c>
      <c r="F455" s="140"/>
      <c r="G455" s="140"/>
      <c r="H455" s="141"/>
      <c r="I455" s="54"/>
      <c r="J455" s="54"/>
      <c r="K455" s="54"/>
      <c r="L455" s="68">
        <f>SUM(K456:K494)</f>
        <v>4318327.5999999996</v>
      </c>
    </row>
    <row r="456" spans="1:12" x14ac:dyDescent="0.25">
      <c r="A456" s="24">
        <v>44687</v>
      </c>
      <c r="B456" s="25" t="s">
        <v>28</v>
      </c>
      <c r="C456" s="25"/>
      <c r="D456" s="26" t="s">
        <v>83</v>
      </c>
      <c r="E456" s="26">
        <v>127</v>
      </c>
      <c r="F456" s="26" t="s">
        <v>313</v>
      </c>
      <c r="G456" s="26">
        <v>1000056600</v>
      </c>
      <c r="H456" s="28" t="s">
        <v>18</v>
      </c>
      <c r="I456" s="29">
        <v>28000</v>
      </c>
      <c r="J456" s="29"/>
      <c r="K456" s="23">
        <f t="shared" ref="K456:K494" si="21">I456+J456-L456</f>
        <v>28000</v>
      </c>
      <c r="L456" s="35"/>
    </row>
    <row r="457" spans="1:12" x14ac:dyDescent="0.25">
      <c r="A457" s="24">
        <v>44691</v>
      </c>
      <c r="B457" s="25" t="s">
        <v>28</v>
      </c>
      <c r="C457" s="25"/>
      <c r="D457" s="26" t="s">
        <v>83</v>
      </c>
      <c r="E457" s="26">
        <v>131</v>
      </c>
      <c r="F457" s="26" t="s">
        <v>422</v>
      </c>
      <c r="G457" s="26">
        <v>1000056629</v>
      </c>
      <c r="H457" s="28" t="s">
        <v>18</v>
      </c>
      <c r="I457" s="29">
        <v>106000</v>
      </c>
      <c r="J457" s="29"/>
      <c r="K457" s="23">
        <f t="shared" si="21"/>
        <v>106000</v>
      </c>
      <c r="L457" s="35"/>
    </row>
    <row r="458" spans="1:12" x14ac:dyDescent="0.25">
      <c r="A458" s="24">
        <v>44691</v>
      </c>
      <c r="B458" s="25" t="s">
        <v>28</v>
      </c>
      <c r="C458" s="25"/>
      <c r="D458" s="26" t="s">
        <v>83</v>
      </c>
      <c r="E458" s="26">
        <v>132</v>
      </c>
      <c r="F458" s="26" t="s">
        <v>423</v>
      </c>
      <c r="G458" s="26">
        <v>1000056632</v>
      </c>
      <c r="H458" s="28" t="s">
        <v>278</v>
      </c>
      <c r="I458" s="29">
        <v>151200</v>
      </c>
      <c r="J458" s="29"/>
      <c r="K458" s="23">
        <f t="shared" si="21"/>
        <v>151200</v>
      </c>
      <c r="L458" s="35"/>
    </row>
    <row r="459" spans="1:12" x14ac:dyDescent="0.25">
      <c r="A459" s="24">
        <v>44693</v>
      </c>
      <c r="B459" s="25" t="s">
        <v>28</v>
      </c>
      <c r="C459" s="25"/>
      <c r="D459" s="26" t="s">
        <v>83</v>
      </c>
      <c r="E459" s="26">
        <v>133</v>
      </c>
      <c r="F459" s="26" t="s">
        <v>424</v>
      </c>
      <c r="G459" s="26">
        <v>1000056650</v>
      </c>
      <c r="H459" s="28" t="s">
        <v>290</v>
      </c>
      <c r="I459" s="29">
        <v>129600</v>
      </c>
      <c r="J459" s="29"/>
      <c r="K459" s="23">
        <f t="shared" si="21"/>
        <v>129600</v>
      </c>
      <c r="L459" s="35"/>
    </row>
    <row r="460" spans="1:12" x14ac:dyDescent="0.25">
      <c r="A460" s="24">
        <v>44722</v>
      </c>
      <c r="B460" s="25" t="s">
        <v>28</v>
      </c>
      <c r="C460" s="25"/>
      <c r="D460" s="26" t="s">
        <v>83</v>
      </c>
      <c r="E460" s="26">
        <v>159</v>
      </c>
      <c r="F460" s="26" t="s">
        <v>434</v>
      </c>
      <c r="G460" s="26">
        <v>1000057042</v>
      </c>
      <c r="H460" s="28" t="s">
        <v>42</v>
      </c>
      <c r="I460" s="29">
        <v>144000</v>
      </c>
      <c r="J460" s="29"/>
      <c r="K460" s="23">
        <f t="shared" si="21"/>
        <v>144000</v>
      </c>
      <c r="L460" s="35"/>
    </row>
    <row r="461" spans="1:12" x14ac:dyDescent="0.25">
      <c r="A461" s="24">
        <v>44727</v>
      </c>
      <c r="B461" s="25" t="s">
        <v>28</v>
      </c>
      <c r="C461" s="25"/>
      <c r="D461" s="26" t="s">
        <v>83</v>
      </c>
      <c r="E461" s="26">
        <v>162</v>
      </c>
      <c r="F461" s="26" t="s">
        <v>429</v>
      </c>
      <c r="G461" s="26">
        <v>1000056903</v>
      </c>
      <c r="H461" s="28" t="s">
        <v>42</v>
      </c>
      <c r="I461" s="29">
        <v>115600</v>
      </c>
      <c r="J461" s="29">
        <v>5256</v>
      </c>
      <c r="K461" s="23">
        <f t="shared" si="21"/>
        <v>120856</v>
      </c>
      <c r="L461" s="35"/>
    </row>
    <row r="462" spans="1:12" x14ac:dyDescent="0.25">
      <c r="A462" s="24">
        <v>44727</v>
      </c>
      <c r="B462" s="25" t="s">
        <v>28</v>
      </c>
      <c r="C462" s="25"/>
      <c r="D462" s="26" t="s">
        <v>83</v>
      </c>
      <c r="E462" s="26">
        <v>163</v>
      </c>
      <c r="F462" s="26" t="s">
        <v>430</v>
      </c>
      <c r="G462" s="26">
        <v>1000056907</v>
      </c>
      <c r="H462" s="28" t="s">
        <v>37</v>
      </c>
      <c r="I462" s="29">
        <v>112000</v>
      </c>
      <c r="J462" s="29"/>
      <c r="K462" s="23">
        <f t="shared" si="21"/>
        <v>112000</v>
      </c>
      <c r="L462" s="35"/>
    </row>
    <row r="463" spans="1:12" x14ac:dyDescent="0.25">
      <c r="A463" s="24">
        <v>44736</v>
      </c>
      <c r="B463" s="25" t="s">
        <v>28</v>
      </c>
      <c r="C463" s="25"/>
      <c r="D463" s="26" t="s">
        <v>83</v>
      </c>
      <c r="E463" s="26">
        <v>169</v>
      </c>
      <c r="F463" s="26" t="s">
        <v>432</v>
      </c>
      <c r="G463" s="26">
        <v>1000056954</v>
      </c>
      <c r="H463" s="28" t="s">
        <v>37</v>
      </c>
      <c r="I463" s="29">
        <v>163000</v>
      </c>
      <c r="J463" s="29"/>
      <c r="K463" s="23">
        <f t="shared" si="21"/>
        <v>163000</v>
      </c>
      <c r="L463" s="35"/>
    </row>
    <row r="464" spans="1:12" x14ac:dyDescent="0.25">
      <c r="A464" s="24">
        <v>44739</v>
      </c>
      <c r="B464" s="25" t="s">
        <v>28</v>
      </c>
      <c r="C464" s="25"/>
      <c r="D464" s="26" t="s">
        <v>83</v>
      </c>
      <c r="E464" s="26">
        <v>171</v>
      </c>
      <c r="F464" s="26" t="s">
        <v>431</v>
      </c>
      <c r="G464" s="26">
        <v>1000056949</v>
      </c>
      <c r="H464" s="28" t="s">
        <v>37</v>
      </c>
      <c r="I464" s="29">
        <v>159500</v>
      </c>
      <c r="J464" s="29"/>
      <c r="K464" s="23">
        <f t="shared" si="21"/>
        <v>159500</v>
      </c>
      <c r="L464" s="35"/>
    </row>
    <row r="465" spans="1:12" x14ac:dyDescent="0.25">
      <c r="A465" s="24">
        <v>44743</v>
      </c>
      <c r="B465" s="25" t="s">
        <v>28</v>
      </c>
      <c r="C465" s="25"/>
      <c r="D465" s="26" t="s">
        <v>83</v>
      </c>
      <c r="E465" s="26">
        <v>176</v>
      </c>
      <c r="F465" s="26" t="s">
        <v>436</v>
      </c>
      <c r="G465" s="26">
        <v>1000057000</v>
      </c>
      <c r="H465" s="28" t="s">
        <v>37</v>
      </c>
      <c r="I465" s="29">
        <v>162750</v>
      </c>
      <c r="J465" s="29"/>
      <c r="K465" s="23">
        <f t="shared" si="21"/>
        <v>162750</v>
      </c>
      <c r="L465" s="35"/>
    </row>
    <row r="466" spans="1:12" x14ac:dyDescent="0.25">
      <c r="A466" s="24">
        <v>44743</v>
      </c>
      <c r="B466" s="25" t="s">
        <v>28</v>
      </c>
      <c r="C466" s="25"/>
      <c r="D466" s="26" t="s">
        <v>83</v>
      </c>
      <c r="E466" s="26">
        <v>177</v>
      </c>
      <c r="F466" s="26" t="s">
        <v>437</v>
      </c>
      <c r="G466" s="26">
        <v>1000057002</v>
      </c>
      <c r="H466" s="28" t="s">
        <v>37</v>
      </c>
      <c r="I466" s="29">
        <v>162500</v>
      </c>
      <c r="J466" s="29"/>
      <c r="K466" s="23">
        <f t="shared" si="21"/>
        <v>162500</v>
      </c>
      <c r="L466" s="35"/>
    </row>
    <row r="467" spans="1:12" x14ac:dyDescent="0.25">
      <c r="A467" s="24">
        <v>44731</v>
      </c>
      <c r="B467" s="25" t="s">
        <v>28</v>
      </c>
      <c r="C467" s="25"/>
      <c r="D467" s="26" t="s">
        <v>83</v>
      </c>
      <c r="E467" s="26">
        <v>186</v>
      </c>
      <c r="F467" s="26" t="s">
        <v>435</v>
      </c>
      <c r="G467" s="26">
        <v>1000057090</v>
      </c>
      <c r="H467" s="28" t="s">
        <v>18</v>
      </c>
      <c r="I467" s="29">
        <v>94400</v>
      </c>
      <c r="J467" s="29"/>
      <c r="K467" s="23">
        <f t="shared" si="21"/>
        <v>94400</v>
      </c>
      <c r="L467" s="35"/>
    </row>
    <row r="468" spans="1:12" x14ac:dyDescent="0.25">
      <c r="A468" s="24">
        <v>44820</v>
      </c>
      <c r="B468" s="25" t="s">
        <v>28</v>
      </c>
      <c r="C468" s="25"/>
      <c r="D468" s="26" t="s">
        <v>83</v>
      </c>
      <c r="E468" s="26">
        <v>212</v>
      </c>
      <c r="F468" s="26" t="s">
        <v>439</v>
      </c>
      <c r="G468" s="26">
        <v>1000057539</v>
      </c>
      <c r="H468" s="28" t="s">
        <v>18</v>
      </c>
      <c r="I468" s="29">
        <v>27000</v>
      </c>
      <c r="J468" s="29">
        <v>0</v>
      </c>
      <c r="K468" s="23">
        <f t="shared" si="21"/>
        <v>27000</v>
      </c>
      <c r="L468" s="35"/>
    </row>
    <row r="469" spans="1:12" x14ac:dyDescent="0.25">
      <c r="A469" s="24">
        <v>44731</v>
      </c>
      <c r="B469" s="25" t="s">
        <v>28</v>
      </c>
      <c r="C469" s="25"/>
      <c r="D469" s="26" t="s">
        <v>83</v>
      </c>
      <c r="E469" s="26">
        <v>224</v>
      </c>
      <c r="F469" s="26" t="s">
        <v>442</v>
      </c>
      <c r="G469" s="26">
        <v>1000057690</v>
      </c>
      <c r="H469" s="28" t="s">
        <v>443</v>
      </c>
      <c r="I469" s="29">
        <v>87000</v>
      </c>
      <c r="J469" s="29">
        <v>0</v>
      </c>
      <c r="K469" s="23">
        <f t="shared" si="21"/>
        <v>87000</v>
      </c>
      <c r="L469" s="35"/>
    </row>
    <row r="470" spans="1:12" x14ac:dyDescent="0.25">
      <c r="A470" s="24">
        <v>44731</v>
      </c>
      <c r="B470" s="25" t="s">
        <v>28</v>
      </c>
      <c r="C470" s="25"/>
      <c r="D470" s="26" t="s">
        <v>83</v>
      </c>
      <c r="E470" s="26">
        <v>228</v>
      </c>
      <c r="F470" s="26" t="s">
        <v>440</v>
      </c>
      <c r="G470" s="26">
        <v>1000057701</v>
      </c>
      <c r="H470" s="28" t="s">
        <v>441</v>
      </c>
      <c r="I470" s="29">
        <v>39000</v>
      </c>
      <c r="J470" s="29">
        <v>0</v>
      </c>
      <c r="K470" s="23">
        <f t="shared" si="21"/>
        <v>39000</v>
      </c>
      <c r="L470" s="35"/>
    </row>
    <row r="471" spans="1:12" x14ac:dyDescent="0.25">
      <c r="A471" s="24">
        <v>44873</v>
      </c>
      <c r="B471" s="25" t="s">
        <v>28</v>
      </c>
      <c r="C471" s="25"/>
      <c r="D471" s="26" t="s">
        <v>83</v>
      </c>
      <c r="E471" s="26">
        <v>238</v>
      </c>
      <c r="F471" s="26" t="s">
        <v>1034</v>
      </c>
      <c r="G471" s="26">
        <v>1000057867</v>
      </c>
      <c r="H471" s="28" t="s">
        <v>494</v>
      </c>
      <c r="I471" s="29">
        <v>156000</v>
      </c>
      <c r="J471" s="29">
        <v>0</v>
      </c>
      <c r="K471" s="23">
        <f t="shared" si="21"/>
        <v>156000</v>
      </c>
      <c r="L471" s="30"/>
    </row>
    <row r="472" spans="1:12" x14ac:dyDescent="0.25">
      <c r="A472" s="24">
        <v>44873</v>
      </c>
      <c r="B472" s="25" t="s">
        <v>28</v>
      </c>
      <c r="C472" s="25"/>
      <c r="D472" s="26" t="s">
        <v>83</v>
      </c>
      <c r="E472" s="26">
        <v>239</v>
      </c>
      <c r="F472" s="26" t="s">
        <v>1205</v>
      </c>
      <c r="G472" s="26">
        <v>1000057868</v>
      </c>
      <c r="H472" s="28" t="s">
        <v>290</v>
      </c>
      <c r="I472" s="29">
        <v>117000</v>
      </c>
      <c r="J472" s="29">
        <v>0</v>
      </c>
      <c r="K472" s="23">
        <f t="shared" si="21"/>
        <v>117000</v>
      </c>
      <c r="L472" s="30"/>
    </row>
    <row r="473" spans="1:12" x14ac:dyDescent="0.25">
      <c r="A473" s="24">
        <v>44873</v>
      </c>
      <c r="B473" s="25" t="s">
        <v>28</v>
      </c>
      <c r="C473" s="25"/>
      <c r="D473" s="26" t="s">
        <v>83</v>
      </c>
      <c r="E473" s="26">
        <v>240</v>
      </c>
      <c r="F473" s="26" t="s">
        <v>860</v>
      </c>
      <c r="G473" s="26">
        <v>1000057857</v>
      </c>
      <c r="H473" s="28" t="s">
        <v>42</v>
      </c>
      <c r="I473" s="29">
        <v>160000</v>
      </c>
      <c r="J473" s="29">
        <v>0</v>
      </c>
      <c r="K473" s="23">
        <f t="shared" si="21"/>
        <v>160000</v>
      </c>
      <c r="L473" s="30"/>
    </row>
    <row r="474" spans="1:12" x14ac:dyDescent="0.25">
      <c r="A474" s="24">
        <v>44874</v>
      </c>
      <c r="B474" s="25" t="s">
        <v>28</v>
      </c>
      <c r="C474" s="25"/>
      <c r="D474" s="26" t="s">
        <v>83</v>
      </c>
      <c r="E474" s="26">
        <v>242</v>
      </c>
      <c r="F474" s="26" t="s">
        <v>1197</v>
      </c>
      <c r="G474" s="26">
        <v>1000057871</v>
      </c>
      <c r="H474" s="28" t="s">
        <v>1198</v>
      </c>
      <c r="I474" s="29">
        <v>89500</v>
      </c>
      <c r="J474" s="29">
        <v>3150</v>
      </c>
      <c r="K474" s="23">
        <f t="shared" si="21"/>
        <v>92650</v>
      </c>
      <c r="L474" s="30"/>
    </row>
    <row r="475" spans="1:12" x14ac:dyDescent="0.25">
      <c r="A475" s="24">
        <v>44875</v>
      </c>
      <c r="B475" s="25" t="s">
        <v>28</v>
      </c>
      <c r="C475" s="25"/>
      <c r="D475" s="26" t="s">
        <v>83</v>
      </c>
      <c r="E475" s="26">
        <v>244</v>
      </c>
      <c r="F475" s="26" t="s">
        <v>861</v>
      </c>
      <c r="G475" s="26">
        <v>1000057856</v>
      </c>
      <c r="H475" s="28" t="s">
        <v>1201</v>
      </c>
      <c r="I475" s="29">
        <v>121500</v>
      </c>
      <c r="J475" s="29">
        <v>0</v>
      </c>
      <c r="K475" s="23">
        <f t="shared" si="21"/>
        <v>121500</v>
      </c>
      <c r="L475" s="30"/>
    </row>
    <row r="476" spans="1:12" x14ac:dyDescent="0.25">
      <c r="A476" s="24">
        <v>44880</v>
      </c>
      <c r="B476" s="25" t="s">
        <v>28</v>
      </c>
      <c r="C476" s="25"/>
      <c r="D476" s="26" t="s">
        <v>83</v>
      </c>
      <c r="E476" s="26">
        <v>248</v>
      </c>
      <c r="F476" s="26" t="s">
        <v>1204</v>
      </c>
      <c r="G476" s="26">
        <v>1000057904</v>
      </c>
      <c r="H476" s="28" t="s">
        <v>8</v>
      </c>
      <c r="I476" s="29">
        <v>72400</v>
      </c>
      <c r="J476" s="29">
        <v>13032</v>
      </c>
      <c r="K476" s="23">
        <f t="shared" si="21"/>
        <v>85432</v>
      </c>
      <c r="L476" s="30"/>
    </row>
    <row r="477" spans="1:12" x14ac:dyDescent="0.25">
      <c r="A477" s="24">
        <v>44880</v>
      </c>
      <c r="B477" s="25" t="s">
        <v>28</v>
      </c>
      <c r="C477" s="25"/>
      <c r="D477" s="26" t="s">
        <v>83</v>
      </c>
      <c r="E477" s="26">
        <v>249</v>
      </c>
      <c r="F477" s="26" t="s">
        <v>1202</v>
      </c>
      <c r="G477" s="26">
        <v>1000057905</v>
      </c>
      <c r="H477" s="28" t="s">
        <v>1203</v>
      </c>
      <c r="I477" s="29">
        <v>117000</v>
      </c>
      <c r="J477" s="29">
        <v>0</v>
      </c>
      <c r="K477" s="23">
        <f t="shared" si="21"/>
        <v>117000</v>
      </c>
      <c r="L477" s="30"/>
    </row>
    <row r="478" spans="1:12" x14ac:dyDescent="0.25">
      <c r="A478" s="24">
        <v>44882</v>
      </c>
      <c r="B478" s="25" t="s">
        <v>28</v>
      </c>
      <c r="C478" s="25"/>
      <c r="D478" s="26" t="s">
        <v>83</v>
      </c>
      <c r="E478" s="26">
        <v>250</v>
      </c>
      <c r="F478" s="26" t="s">
        <v>862</v>
      </c>
      <c r="G478" s="26">
        <v>1000057918</v>
      </c>
      <c r="H478" s="28" t="s">
        <v>569</v>
      </c>
      <c r="I478" s="29">
        <v>126000</v>
      </c>
      <c r="J478" s="29">
        <v>22680</v>
      </c>
      <c r="K478" s="23">
        <f t="shared" si="21"/>
        <v>148680</v>
      </c>
      <c r="L478" s="30"/>
    </row>
    <row r="479" spans="1:12" x14ac:dyDescent="0.25">
      <c r="A479" s="24">
        <v>44882</v>
      </c>
      <c r="B479" s="25" t="s">
        <v>28</v>
      </c>
      <c r="C479" s="25"/>
      <c r="D479" s="26" t="s">
        <v>83</v>
      </c>
      <c r="E479" s="26">
        <v>251</v>
      </c>
      <c r="F479" s="26" t="s">
        <v>1530</v>
      </c>
      <c r="G479" s="26">
        <v>1000057930</v>
      </c>
      <c r="H479" s="28" t="s">
        <v>794</v>
      </c>
      <c r="I479" s="29">
        <v>120000</v>
      </c>
      <c r="J479" s="29">
        <v>21600</v>
      </c>
      <c r="K479" s="23">
        <f t="shared" si="21"/>
        <v>141600</v>
      </c>
      <c r="L479" s="30"/>
    </row>
    <row r="480" spans="1:12" x14ac:dyDescent="0.25">
      <c r="A480" s="24">
        <v>44887</v>
      </c>
      <c r="B480" s="25" t="s">
        <v>28</v>
      </c>
      <c r="C480" s="25"/>
      <c r="D480" s="26" t="s">
        <v>83</v>
      </c>
      <c r="E480" s="26">
        <v>252</v>
      </c>
      <c r="F480" s="26" t="s">
        <v>461</v>
      </c>
      <c r="G480" s="26">
        <v>1000057962</v>
      </c>
      <c r="H480" s="28" t="s">
        <v>8</v>
      </c>
      <c r="I480" s="29">
        <v>66000</v>
      </c>
      <c r="J480" s="29">
        <v>11880</v>
      </c>
      <c r="K480" s="23">
        <f t="shared" si="21"/>
        <v>77880</v>
      </c>
      <c r="L480" s="30"/>
    </row>
    <row r="481" spans="1:12" x14ac:dyDescent="0.25">
      <c r="A481" s="24">
        <v>44888</v>
      </c>
      <c r="B481" s="25" t="s">
        <v>28</v>
      </c>
      <c r="C481" s="25"/>
      <c r="D481" s="26" t="s">
        <v>83</v>
      </c>
      <c r="E481" s="26">
        <v>254</v>
      </c>
      <c r="F481" s="26" t="s">
        <v>1208</v>
      </c>
      <c r="G481" s="26">
        <v>1000057970</v>
      </c>
      <c r="H481" s="28" t="s">
        <v>1209</v>
      </c>
      <c r="I481" s="29">
        <v>126000</v>
      </c>
      <c r="J481" s="29">
        <v>22680</v>
      </c>
      <c r="K481" s="23">
        <f t="shared" si="21"/>
        <v>148680</v>
      </c>
      <c r="L481" s="30"/>
    </row>
    <row r="482" spans="1:12" x14ac:dyDescent="0.25">
      <c r="A482" s="24">
        <v>44888</v>
      </c>
      <c r="B482" s="25" t="s">
        <v>28</v>
      </c>
      <c r="C482" s="25"/>
      <c r="D482" s="26" t="s">
        <v>83</v>
      </c>
      <c r="E482" s="26">
        <v>255</v>
      </c>
      <c r="F482" s="26" t="s">
        <v>1206</v>
      </c>
      <c r="G482" s="26">
        <v>1000057976</v>
      </c>
      <c r="H482" s="28" t="s">
        <v>1207</v>
      </c>
      <c r="I482" s="29">
        <v>120000</v>
      </c>
      <c r="J482" s="29">
        <v>21600</v>
      </c>
      <c r="K482" s="23">
        <f t="shared" si="21"/>
        <v>141600</v>
      </c>
      <c r="L482" s="30"/>
    </row>
    <row r="483" spans="1:12" x14ac:dyDescent="0.25">
      <c r="A483" s="24">
        <v>44888</v>
      </c>
      <c r="B483" s="25" t="s">
        <v>28</v>
      </c>
      <c r="C483" s="25"/>
      <c r="D483" s="26" t="s">
        <v>83</v>
      </c>
      <c r="E483" s="26">
        <v>258</v>
      </c>
      <c r="F483" s="26" t="s">
        <v>1210</v>
      </c>
      <c r="G483" s="26">
        <v>1000057998</v>
      </c>
      <c r="H483" s="28" t="s">
        <v>284</v>
      </c>
      <c r="I483" s="29">
        <v>117000</v>
      </c>
      <c r="J483" s="29">
        <v>0</v>
      </c>
      <c r="K483" s="23">
        <f t="shared" si="21"/>
        <v>117000</v>
      </c>
      <c r="L483" s="30"/>
    </row>
    <row r="484" spans="1:12" x14ac:dyDescent="0.25">
      <c r="A484" s="24">
        <v>44895</v>
      </c>
      <c r="B484" s="25" t="s">
        <v>28</v>
      </c>
      <c r="C484" s="25"/>
      <c r="D484" s="26" t="s">
        <v>83</v>
      </c>
      <c r="E484" s="26">
        <v>260</v>
      </c>
      <c r="F484" s="26" t="s">
        <v>863</v>
      </c>
      <c r="G484" s="26">
        <v>1000058012</v>
      </c>
      <c r="H484" s="28"/>
      <c r="I484" s="29">
        <v>99000</v>
      </c>
      <c r="J484" s="29">
        <v>7740</v>
      </c>
      <c r="K484" s="23">
        <f t="shared" si="21"/>
        <v>106740</v>
      </c>
      <c r="L484" s="30"/>
    </row>
    <row r="485" spans="1:12" x14ac:dyDescent="0.25">
      <c r="A485" s="24">
        <v>44896</v>
      </c>
      <c r="B485" s="25" t="s">
        <v>28</v>
      </c>
      <c r="C485" s="25"/>
      <c r="D485" s="26" t="s">
        <v>83</v>
      </c>
      <c r="E485" s="26">
        <v>263</v>
      </c>
      <c r="F485" s="26" t="s">
        <v>1199</v>
      </c>
      <c r="G485" s="26">
        <v>1000058019</v>
      </c>
      <c r="H485" s="28" t="s">
        <v>1200</v>
      </c>
      <c r="I485" s="29">
        <v>4000</v>
      </c>
      <c r="J485" s="29">
        <v>0</v>
      </c>
      <c r="K485" s="23">
        <f t="shared" si="21"/>
        <v>4000</v>
      </c>
      <c r="L485" s="30"/>
    </row>
    <row r="486" spans="1:12" x14ac:dyDescent="0.25">
      <c r="A486" s="24">
        <v>44888</v>
      </c>
      <c r="B486" s="25" t="s">
        <v>28</v>
      </c>
      <c r="C486" s="25"/>
      <c r="D486" s="26" t="s">
        <v>83</v>
      </c>
      <c r="E486" s="26">
        <v>266</v>
      </c>
      <c r="F486" s="26" t="s">
        <v>757</v>
      </c>
      <c r="G486" s="26">
        <v>1000057977</v>
      </c>
      <c r="H486" s="28" t="s">
        <v>1211</v>
      </c>
      <c r="I486" s="29">
        <v>21960</v>
      </c>
      <c r="J486" s="29">
        <v>0</v>
      </c>
      <c r="K486" s="23">
        <f t="shared" si="21"/>
        <v>21960</v>
      </c>
      <c r="L486" s="30"/>
    </row>
    <row r="487" spans="1:12" x14ac:dyDescent="0.25">
      <c r="A487" s="24">
        <v>44915</v>
      </c>
      <c r="B487" s="25" t="s">
        <v>28</v>
      </c>
      <c r="C487" s="25" t="s">
        <v>1487</v>
      </c>
      <c r="D487" s="26" t="s">
        <v>83</v>
      </c>
      <c r="E487" s="26">
        <v>276</v>
      </c>
      <c r="F487" s="26" t="s">
        <v>868</v>
      </c>
      <c r="G487" s="26">
        <v>1000058108</v>
      </c>
      <c r="H487" s="28" t="s">
        <v>651</v>
      </c>
      <c r="I487" s="29">
        <v>101360</v>
      </c>
      <c r="J487" s="29">
        <v>18244.8</v>
      </c>
      <c r="K487" s="23">
        <f t="shared" si="21"/>
        <v>119604.8</v>
      </c>
      <c r="L487" s="30"/>
    </row>
    <row r="488" spans="1:12" x14ac:dyDescent="0.25">
      <c r="A488" s="24">
        <v>44917</v>
      </c>
      <c r="B488" s="25" t="s">
        <v>28</v>
      </c>
      <c r="C488" s="25" t="s">
        <v>1487</v>
      </c>
      <c r="D488" s="26" t="s">
        <v>83</v>
      </c>
      <c r="E488" s="26">
        <v>278</v>
      </c>
      <c r="F488" s="26" t="s">
        <v>1216</v>
      </c>
      <c r="G488" s="26">
        <v>1000058120</v>
      </c>
      <c r="H488" s="28" t="s">
        <v>117</v>
      </c>
      <c r="I488" s="29">
        <v>10620</v>
      </c>
      <c r="J488" s="29">
        <v>0</v>
      </c>
      <c r="K488" s="23">
        <f t="shared" si="21"/>
        <v>10620</v>
      </c>
      <c r="L488" s="30"/>
    </row>
    <row r="489" spans="1:12" x14ac:dyDescent="0.25">
      <c r="A489" s="24">
        <v>44917</v>
      </c>
      <c r="B489" s="25" t="s">
        <v>28</v>
      </c>
      <c r="C489" s="25" t="s">
        <v>1487</v>
      </c>
      <c r="D489" s="26" t="s">
        <v>83</v>
      </c>
      <c r="E489" s="26">
        <v>279</v>
      </c>
      <c r="F489" s="26" t="s">
        <v>1215</v>
      </c>
      <c r="G489" s="26">
        <v>1000058121</v>
      </c>
      <c r="H489" s="28" t="s">
        <v>651</v>
      </c>
      <c r="I489" s="29">
        <v>138000</v>
      </c>
      <c r="J489" s="29">
        <v>24840</v>
      </c>
      <c r="K489" s="23">
        <f t="shared" si="21"/>
        <v>162840</v>
      </c>
      <c r="L489" s="30"/>
    </row>
    <row r="490" spans="1:12" x14ac:dyDescent="0.25">
      <c r="A490" s="24">
        <v>44918</v>
      </c>
      <c r="B490" s="25" t="s">
        <v>28</v>
      </c>
      <c r="C490" s="25" t="s">
        <v>1487</v>
      </c>
      <c r="D490" s="26" t="s">
        <v>83</v>
      </c>
      <c r="E490" s="26">
        <v>281</v>
      </c>
      <c r="F490" s="26" t="s">
        <v>1212</v>
      </c>
      <c r="G490" s="26">
        <v>1000058129</v>
      </c>
      <c r="H490" s="28" t="s">
        <v>1213</v>
      </c>
      <c r="I490" s="29">
        <v>138400</v>
      </c>
      <c r="J490" s="29">
        <v>24912</v>
      </c>
      <c r="K490" s="23">
        <f t="shared" si="21"/>
        <v>163312</v>
      </c>
      <c r="L490" s="30"/>
    </row>
    <row r="491" spans="1:12" x14ac:dyDescent="0.25">
      <c r="A491" s="24">
        <v>44918</v>
      </c>
      <c r="B491" s="25" t="s">
        <v>28</v>
      </c>
      <c r="C491" s="25" t="s">
        <v>1487</v>
      </c>
      <c r="D491" s="26" t="s">
        <v>83</v>
      </c>
      <c r="E491" s="26">
        <v>282</v>
      </c>
      <c r="F491" s="26" t="s">
        <v>1214</v>
      </c>
      <c r="G491" s="26">
        <v>1000058130</v>
      </c>
      <c r="H491" s="28" t="s">
        <v>651</v>
      </c>
      <c r="I491" s="29">
        <v>138400</v>
      </c>
      <c r="J491" s="29">
        <v>24912</v>
      </c>
      <c r="K491" s="23">
        <f t="shared" si="21"/>
        <v>163312</v>
      </c>
      <c r="L491" s="30"/>
    </row>
    <row r="492" spans="1:12" x14ac:dyDescent="0.25">
      <c r="A492" s="24">
        <v>44923</v>
      </c>
      <c r="B492" s="25" t="s">
        <v>28</v>
      </c>
      <c r="C492" s="25" t="s">
        <v>1487</v>
      </c>
      <c r="D492" s="26" t="s">
        <v>83</v>
      </c>
      <c r="E492" s="26">
        <v>286</v>
      </c>
      <c r="F492" s="26" t="s">
        <v>851</v>
      </c>
      <c r="G492" s="26">
        <v>1000058139</v>
      </c>
      <c r="H492" s="28" t="s">
        <v>117</v>
      </c>
      <c r="I492" s="29">
        <v>44000</v>
      </c>
      <c r="J492" s="29">
        <v>0</v>
      </c>
      <c r="K492" s="23">
        <f t="shared" si="21"/>
        <v>44000</v>
      </c>
      <c r="L492" s="30"/>
    </row>
    <row r="493" spans="1:12" x14ac:dyDescent="0.25">
      <c r="A493" s="24">
        <v>44929</v>
      </c>
      <c r="B493" s="25" t="s">
        <v>28</v>
      </c>
      <c r="C493" s="25" t="s">
        <v>1487</v>
      </c>
      <c r="D493" s="26" t="s">
        <v>83</v>
      </c>
      <c r="E493" s="26">
        <v>288</v>
      </c>
      <c r="F493" s="26" t="s">
        <v>1423</v>
      </c>
      <c r="G493" s="26">
        <v>1000058140</v>
      </c>
      <c r="H493" s="28" t="s">
        <v>8</v>
      </c>
      <c r="I493" s="29">
        <v>138060</v>
      </c>
      <c r="J493" s="29">
        <v>24850.799999999999</v>
      </c>
      <c r="K493" s="23">
        <f t="shared" si="21"/>
        <v>162910.79999999999</v>
      </c>
      <c r="L493" s="30"/>
    </row>
    <row r="494" spans="1:12" x14ac:dyDescent="0.25">
      <c r="A494" s="24">
        <v>44937</v>
      </c>
      <c r="B494" s="25" t="s">
        <v>28</v>
      </c>
      <c r="C494" s="25" t="s">
        <v>1487</v>
      </c>
      <c r="D494" s="26" t="s">
        <v>83</v>
      </c>
      <c r="E494" s="26">
        <v>301</v>
      </c>
      <c r="F494" s="26" t="s">
        <v>855</v>
      </c>
      <c r="G494" s="26">
        <v>1000058159</v>
      </c>
      <c r="H494" s="28" t="s">
        <v>8</v>
      </c>
      <c r="I494" s="29">
        <v>40000</v>
      </c>
      <c r="J494" s="29">
        <v>7200</v>
      </c>
      <c r="K494" s="23">
        <f t="shared" si="21"/>
        <v>47200</v>
      </c>
      <c r="L494" s="30"/>
    </row>
    <row r="495" spans="1:12" x14ac:dyDescent="0.25">
      <c r="A495" s="51"/>
      <c r="B495" s="52" t="s">
        <v>1424</v>
      </c>
      <c r="C495" s="52"/>
      <c r="D495" s="53">
        <v>131080642</v>
      </c>
      <c r="E495" s="139" t="s">
        <v>8</v>
      </c>
      <c r="F495" s="140"/>
      <c r="G495" s="140"/>
      <c r="H495" s="141"/>
      <c r="I495" s="54"/>
      <c r="J495" s="54"/>
      <c r="K495" s="54"/>
      <c r="L495" s="55">
        <f>SUM(K496)</f>
        <v>168120</v>
      </c>
    </row>
    <row r="496" spans="1:12" x14ac:dyDescent="0.25">
      <c r="A496" s="24">
        <v>44911</v>
      </c>
      <c r="B496" s="25" t="s">
        <v>1424</v>
      </c>
      <c r="C496" s="25" t="s">
        <v>1482</v>
      </c>
      <c r="D496" s="26">
        <v>131080642</v>
      </c>
      <c r="E496" s="26">
        <v>446</v>
      </c>
      <c r="F496" s="26" t="s">
        <v>996</v>
      </c>
      <c r="G496" s="26" t="s">
        <v>187</v>
      </c>
      <c r="H496" s="28" t="s">
        <v>444</v>
      </c>
      <c r="I496" s="29">
        <v>168120</v>
      </c>
      <c r="J496" s="29">
        <v>0</v>
      </c>
      <c r="K496" s="23">
        <f>I496+J496-L496</f>
        <v>168120</v>
      </c>
      <c r="L496" s="35">
        <v>0</v>
      </c>
    </row>
    <row r="497" spans="1:12" x14ac:dyDescent="0.25">
      <c r="A497" s="51"/>
      <c r="B497" s="52" t="s">
        <v>33</v>
      </c>
      <c r="C497" s="52"/>
      <c r="D497" s="53" t="s">
        <v>84</v>
      </c>
      <c r="E497" s="139" t="s">
        <v>8</v>
      </c>
      <c r="F497" s="140"/>
      <c r="G497" s="140"/>
      <c r="H497" s="141"/>
      <c r="I497" s="54"/>
      <c r="J497" s="54"/>
      <c r="K497" s="54"/>
      <c r="L497" s="55">
        <f>SUM(K498:K506)</f>
        <v>1006205.15</v>
      </c>
    </row>
    <row r="498" spans="1:12" x14ac:dyDescent="0.25">
      <c r="A498" s="24">
        <v>44739</v>
      </c>
      <c r="B498" s="25" t="s">
        <v>33</v>
      </c>
      <c r="C498" s="25"/>
      <c r="D498" s="26" t="s">
        <v>84</v>
      </c>
      <c r="E498" s="26">
        <v>11743</v>
      </c>
      <c r="F498" s="26" t="s">
        <v>447</v>
      </c>
      <c r="G498" s="26">
        <v>1000056970</v>
      </c>
      <c r="H498" s="28" t="s">
        <v>8</v>
      </c>
      <c r="I498" s="29">
        <v>47573.04</v>
      </c>
      <c r="J498" s="29">
        <v>1543.15</v>
      </c>
      <c r="K498" s="23">
        <f t="shared" ref="K498:K506" si="22">I498+J498-L498</f>
        <v>49116.19</v>
      </c>
      <c r="L498" s="35"/>
    </row>
    <row r="499" spans="1:12" x14ac:dyDescent="0.25">
      <c r="A499" s="24">
        <v>44770</v>
      </c>
      <c r="B499" s="25" t="s">
        <v>33</v>
      </c>
      <c r="C499" s="25" t="s">
        <v>1482</v>
      </c>
      <c r="D499" s="26" t="s">
        <v>84</v>
      </c>
      <c r="E499" s="26">
        <v>17711</v>
      </c>
      <c r="F499" s="26" t="s">
        <v>1035</v>
      </c>
      <c r="G499" s="26"/>
      <c r="H499" s="28" t="s">
        <v>18</v>
      </c>
      <c r="I499" s="29">
        <v>50000</v>
      </c>
      <c r="J499" s="29">
        <v>0</v>
      </c>
      <c r="K499" s="23">
        <f t="shared" si="22"/>
        <v>50000</v>
      </c>
      <c r="L499" s="35"/>
    </row>
    <row r="500" spans="1:12" x14ac:dyDescent="0.25">
      <c r="A500" s="24">
        <v>44813</v>
      </c>
      <c r="B500" s="25" t="s">
        <v>33</v>
      </c>
      <c r="C500" s="25"/>
      <c r="D500" s="26" t="s">
        <v>84</v>
      </c>
      <c r="E500" s="26">
        <v>25855</v>
      </c>
      <c r="F500" s="26" t="s">
        <v>448</v>
      </c>
      <c r="G500" s="26">
        <v>1000057486</v>
      </c>
      <c r="H500" s="28" t="s">
        <v>8</v>
      </c>
      <c r="I500" s="29">
        <v>30000</v>
      </c>
      <c r="J500" s="29">
        <v>0</v>
      </c>
      <c r="K500" s="23">
        <f t="shared" si="22"/>
        <v>30000</v>
      </c>
      <c r="L500" s="30"/>
    </row>
    <row r="501" spans="1:12" x14ac:dyDescent="0.25">
      <c r="A501" s="24">
        <v>44854</v>
      </c>
      <c r="B501" s="25" t="s">
        <v>33</v>
      </c>
      <c r="C501" s="25"/>
      <c r="D501" s="26" t="s">
        <v>84</v>
      </c>
      <c r="E501" s="26">
        <v>33505</v>
      </c>
      <c r="F501" s="26" t="s">
        <v>449</v>
      </c>
      <c r="G501" s="26">
        <v>1000057740</v>
      </c>
      <c r="H501" s="28" t="s">
        <v>18</v>
      </c>
      <c r="I501" s="29">
        <v>41668.959999999999</v>
      </c>
      <c r="J501" s="29">
        <v>0</v>
      </c>
      <c r="K501" s="23">
        <f t="shared" si="22"/>
        <v>41668.959999999999</v>
      </c>
      <c r="L501" s="30"/>
    </row>
    <row r="502" spans="1:12" ht="29.25" x14ac:dyDescent="0.25">
      <c r="A502" s="24">
        <v>44907</v>
      </c>
      <c r="B502" s="25" t="s">
        <v>33</v>
      </c>
      <c r="C502" s="25" t="s">
        <v>1482</v>
      </c>
      <c r="D502" s="26" t="s">
        <v>84</v>
      </c>
      <c r="E502" s="61">
        <v>3069</v>
      </c>
      <c r="F502" s="61" t="s">
        <v>1217</v>
      </c>
      <c r="G502" s="111" t="s">
        <v>1218</v>
      </c>
      <c r="H502" s="62" t="s">
        <v>18</v>
      </c>
      <c r="I502" s="63">
        <v>175880</v>
      </c>
      <c r="J502" s="29">
        <v>0</v>
      </c>
      <c r="K502" s="23">
        <f t="shared" si="22"/>
        <v>175880</v>
      </c>
      <c r="L502" s="30"/>
    </row>
    <row r="503" spans="1:12" x14ac:dyDescent="0.25">
      <c r="A503" s="24">
        <v>44907</v>
      </c>
      <c r="B503" s="25" t="s">
        <v>33</v>
      </c>
      <c r="C503" s="25" t="s">
        <v>1487</v>
      </c>
      <c r="D503" s="59" t="s">
        <v>84</v>
      </c>
      <c r="E503" s="47">
        <v>3078</v>
      </c>
      <c r="F503" s="47" t="s">
        <v>1219</v>
      </c>
      <c r="G503" s="106">
        <v>1000057957</v>
      </c>
      <c r="H503" s="48" t="s">
        <v>651</v>
      </c>
      <c r="I503" s="49">
        <v>12000</v>
      </c>
      <c r="J503" s="50">
        <v>0</v>
      </c>
      <c r="K503" s="23">
        <f t="shared" si="22"/>
        <v>12000</v>
      </c>
      <c r="L503" s="30"/>
    </row>
    <row r="504" spans="1:12" ht="29.25" x14ac:dyDescent="0.25">
      <c r="A504" s="24">
        <v>44907</v>
      </c>
      <c r="B504" s="25" t="s">
        <v>33</v>
      </c>
      <c r="C504" s="25"/>
      <c r="D504" s="59" t="s">
        <v>84</v>
      </c>
      <c r="E504" s="47">
        <v>3123</v>
      </c>
      <c r="F504" s="47" t="s">
        <v>1220</v>
      </c>
      <c r="G504" s="106" t="s">
        <v>1221</v>
      </c>
      <c r="H504" s="48" t="s">
        <v>445</v>
      </c>
      <c r="I504" s="49">
        <v>373029.84</v>
      </c>
      <c r="J504" s="50">
        <v>0</v>
      </c>
      <c r="K504" s="23">
        <f t="shared" si="22"/>
        <v>373029.84</v>
      </c>
      <c r="L504" s="30"/>
    </row>
    <row r="505" spans="1:12" x14ac:dyDescent="0.25">
      <c r="A505" s="24">
        <v>44970</v>
      </c>
      <c r="B505" s="25" t="s">
        <v>33</v>
      </c>
      <c r="C505" s="25"/>
      <c r="D505" s="59" t="s">
        <v>84</v>
      </c>
      <c r="E505" s="47">
        <v>3273</v>
      </c>
      <c r="F505" s="47" t="s">
        <v>1531</v>
      </c>
      <c r="G505" s="106" t="s">
        <v>1532</v>
      </c>
      <c r="H505" s="48" t="s">
        <v>18</v>
      </c>
      <c r="I505" s="49">
        <v>127010.16</v>
      </c>
      <c r="J505" s="50">
        <v>0</v>
      </c>
      <c r="K505" s="23">
        <f t="shared" si="22"/>
        <v>127010.16</v>
      </c>
      <c r="L505" s="30"/>
    </row>
    <row r="506" spans="1:12" x14ac:dyDescent="0.25">
      <c r="A506" s="24">
        <v>44969</v>
      </c>
      <c r="B506" s="25" t="s">
        <v>33</v>
      </c>
      <c r="C506" s="25"/>
      <c r="D506" s="59" t="s">
        <v>84</v>
      </c>
      <c r="E506" s="47">
        <v>3277</v>
      </c>
      <c r="F506" s="47" t="s">
        <v>1533</v>
      </c>
      <c r="G506" s="106" t="s">
        <v>1534</v>
      </c>
      <c r="H506" s="48" t="s">
        <v>18</v>
      </c>
      <c r="I506" s="49">
        <v>125000</v>
      </c>
      <c r="J506" s="50">
        <v>22500</v>
      </c>
      <c r="K506" s="23">
        <f t="shared" si="22"/>
        <v>147500</v>
      </c>
      <c r="L506" s="30"/>
    </row>
    <row r="507" spans="1:12" x14ac:dyDescent="0.25">
      <c r="A507" s="51"/>
      <c r="B507" s="52" t="str">
        <f>B508</f>
        <v xml:space="preserve">FARNASA </v>
      </c>
      <c r="C507" s="52"/>
      <c r="D507" s="64">
        <f>D508</f>
        <v>130250049</v>
      </c>
      <c r="E507" s="142" t="s">
        <v>18</v>
      </c>
      <c r="F507" s="143"/>
      <c r="G507" s="143"/>
      <c r="H507" s="143"/>
      <c r="I507" s="65"/>
      <c r="J507" s="66"/>
      <c r="K507" s="54"/>
      <c r="L507" s="55">
        <f>SUM(K508)</f>
        <v>104507.41</v>
      </c>
    </row>
    <row r="508" spans="1:12" x14ac:dyDescent="0.25">
      <c r="A508" s="24">
        <v>44539</v>
      </c>
      <c r="B508" s="25" t="s">
        <v>450</v>
      </c>
      <c r="C508" s="25" t="s">
        <v>1486</v>
      </c>
      <c r="D508" s="59">
        <v>130250049</v>
      </c>
      <c r="E508" s="47">
        <v>511</v>
      </c>
      <c r="F508" s="47" t="s">
        <v>452</v>
      </c>
      <c r="G508" s="47">
        <v>1000055536</v>
      </c>
      <c r="H508" s="48" t="s">
        <v>451</v>
      </c>
      <c r="I508" s="49">
        <v>88565.6</v>
      </c>
      <c r="J508" s="50">
        <v>15941.81</v>
      </c>
      <c r="K508" s="23">
        <f>I508+J508-L508</f>
        <v>104507.41</v>
      </c>
      <c r="L508" s="35"/>
    </row>
    <row r="509" spans="1:12" x14ac:dyDescent="0.25">
      <c r="A509" s="51"/>
      <c r="B509" s="52" t="str">
        <f>B510</f>
        <v>FRADENT, SRL</v>
      </c>
      <c r="C509" s="52"/>
      <c r="D509" s="53">
        <f>D510</f>
        <v>130021521</v>
      </c>
      <c r="E509" s="148" t="s">
        <v>18</v>
      </c>
      <c r="F509" s="149"/>
      <c r="G509" s="149"/>
      <c r="H509" s="151"/>
      <c r="I509" s="108"/>
      <c r="J509" s="54"/>
      <c r="K509" s="54"/>
      <c r="L509" s="55">
        <f>SUM(K510)</f>
        <v>58915.64</v>
      </c>
    </row>
    <row r="510" spans="1:12" x14ac:dyDescent="0.25">
      <c r="A510" s="56">
        <v>44917</v>
      </c>
      <c r="B510" s="77" t="s">
        <v>1535</v>
      </c>
      <c r="C510" s="77" t="s">
        <v>1482</v>
      </c>
      <c r="D510" s="26">
        <v>130021521</v>
      </c>
      <c r="E510" s="26">
        <v>2719</v>
      </c>
      <c r="F510" s="26" t="s">
        <v>1536</v>
      </c>
      <c r="G510" s="26">
        <v>1000057916</v>
      </c>
      <c r="H510" s="28" t="s">
        <v>8</v>
      </c>
      <c r="I510" s="57">
        <v>53834.81</v>
      </c>
      <c r="J510" s="57">
        <v>5080.83</v>
      </c>
      <c r="K510" s="23">
        <f>I510+J510-L510</f>
        <v>58915.64</v>
      </c>
      <c r="L510" s="35"/>
    </row>
    <row r="511" spans="1:12" x14ac:dyDescent="0.25">
      <c r="A511" s="51"/>
      <c r="B511" s="52" t="str">
        <f>B512</f>
        <v>FARMAVANZ</v>
      </c>
      <c r="C511" s="52"/>
      <c r="D511" s="53">
        <f>D512</f>
        <v>101819626</v>
      </c>
      <c r="E511" s="139" t="s">
        <v>18</v>
      </c>
      <c r="F511" s="140"/>
      <c r="G511" s="140"/>
      <c r="H511" s="141"/>
      <c r="I511" s="54"/>
      <c r="J511" s="54"/>
      <c r="K511" s="54"/>
      <c r="L511" s="55">
        <f>SUM(K512:K516)</f>
        <v>156850</v>
      </c>
    </row>
    <row r="512" spans="1:12" x14ac:dyDescent="0.25">
      <c r="A512" s="24">
        <v>44866</v>
      </c>
      <c r="B512" s="25" t="s">
        <v>1222</v>
      </c>
      <c r="C512" s="25" t="s">
        <v>1487</v>
      </c>
      <c r="D512" s="26">
        <v>101819626</v>
      </c>
      <c r="E512" s="26">
        <v>2284</v>
      </c>
      <c r="F512" s="26" t="s">
        <v>389</v>
      </c>
      <c r="G512" s="26">
        <v>1000057839</v>
      </c>
      <c r="H512" s="28" t="s">
        <v>651</v>
      </c>
      <c r="I512" s="29">
        <v>22816</v>
      </c>
      <c r="J512" s="29">
        <v>0</v>
      </c>
      <c r="K512" s="23">
        <f>I512+J512-L512</f>
        <v>22816</v>
      </c>
      <c r="L512" s="35"/>
    </row>
    <row r="513" spans="1:12" x14ac:dyDescent="0.25">
      <c r="A513" s="24">
        <v>44859</v>
      </c>
      <c r="B513" s="25" t="s">
        <v>1222</v>
      </c>
      <c r="C513" s="25"/>
      <c r="D513" s="26">
        <v>101819626</v>
      </c>
      <c r="E513" s="26">
        <v>3558</v>
      </c>
      <c r="F513" s="26" t="s">
        <v>488</v>
      </c>
      <c r="G513" s="26">
        <v>1000057797</v>
      </c>
      <c r="H513" s="28" t="s">
        <v>37</v>
      </c>
      <c r="I513" s="29" t="s">
        <v>1224</v>
      </c>
      <c r="J513" s="29"/>
      <c r="K513" s="23">
        <v>5704</v>
      </c>
      <c r="L513" s="30"/>
    </row>
    <row r="514" spans="1:12" x14ac:dyDescent="0.25">
      <c r="A514" s="24">
        <v>44869</v>
      </c>
      <c r="B514" s="25" t="s">
        <v>1222</v>
      </c>
      <c r="C514" s="25" t="s">
        <v>1487</v>
      </c>
      <c r="D514" s="26">
        <v>101819626</v>
      </c>
      <c r="E514" s="26">
        <v>22882</v>
      </c>
      <c r="F514" s="26" t="s">
        <v>489</v>
      </c>
      <c r="G514" s="26">
        <v>1000057900</v>
      </c>
      <c r="H514" s="28" t="s">
        <v>651</v>
      </c>
      <c r="I514" s="29">
        <v>18820</v>
      </c>
      <c r="J514" s="29">
        <v>1890</v>
      </c>
      <c r="K514" s="23">
        <f>I514+J514-L514</f>
        <v>20710</v>
      </c>
      <c r="L514" s="30"/>
    </row>
    <row r="515" spans="1:12" x14ac:dyDescent="0.25">
      <c r="A515" s="24">
        <v>44876</v>
      </c>
      <c r="B515" s="25" t="s">
        <v>1222</v>
      </c>
      <c r="C515" s="25" t="s">
        <v>1487</v>
      </c>
      <c r="D515" s="26">
        <v>101819626</v>
      </c>
      <c r="E515" s="26">
        <v>22928</v>
      </c>
      <c r="F515" s="26" t="s">
        <v>1223</v>
      </c>
      <c r="G515" s="26">
        <v>1000057944</v>
      </c>
      <c r="H515" s="28" t="s">
        <v>651</v>
      </c>
      <c r="I515" s="29">
        <v>43440</v>
      </c>
      <c r="J515" s="29">
        <v>5040</v>
      </c>
      <c r="K515" s="23">
        <f>I515+J515-L515</f>
        <v>48480</v>
      </c>
      <c r="L515" s="30"/>
    </row>
    <row r="516" spans="1:12" x14ac:dyDescent="0.25">
      <c r="A516" s="24">
        <v>44888</v>
      </c>
      <c r="B516" s="25" t="s">
        <v>1222</v>
      </c>
      <c r="C516" s="25" t="s">
        <v>1487</v>
      </c>
      <c r="D516" s="26">
        <v>101819626</v>
      </c>
      <c r="E516" s="26">
        <v>22982</v>
      </c>
      <c r="F516" s="26" t="s">
        <v>1225</v>
      </c>
      <c r="G516" s="26">
        <v>1000057967</v>
      </c>
      <c r="H516" s="28" t="s">
        <v>651</v>
      </c>
      <c r="I516" s="29">
        <v>52840</v>
      </c>
      <c r="J516" s="29">
        <v>6300</v>
      </c>
      <c r="K516" s="23">
        <f>I516+J516-L516</f>
        <v>59140</v>
      </c>
      <c r="L516" s="30"/>
    </row>
    <row r="517" spans="1:12" x14ac:dyDescent="0.25">
      <c r="A517" s="51"/>
      <c r="B517" s="52" t="s">
        <v>86</v>
      </c>
      <c r="C517" s="52"/>
      <c r="D517" s="53" t="s">
        <v>85</v>
      </c>
      <c r="E517" s="139" t="s">
        <v>8</v>
      </c>
      <c r="F517" s="140"/>
      <c r="G517" s="140"/>
      <c r="H517" s="140"/>
      <c r="I517" s="110"/>
      <c r="J517" s="110"/>
      <c r="K517" s="66"/>
      <c r="L517" s="55">
        <f>SUM(K518:K532)</f>
        <v>1596465.2</v>
      </c>
    </row>
    <row r="518" spans="1:12" x14ac:dyDescent="0.25">
      <c r="A518" s="24">
        <v>44785</v>
      </c>
      <c r="B518" s="25" t="s">
        <v>86</v>
      </c>
      <c r="C518" s="25"/>
      <c r="D518" s="26" t="s">
        <v>85</v>
      </c>
      <c r="E518" s="26">
        <v>699</v>
      </c>
      <c r="F518" s="26" t="s">
        <v>455</v>
      </c>
      <c r="G518" s="26">
        <v>1000057294</v>
      </c>
      <c r="H518" s="28" t="s">
        <v>8</v>
      </c>
      <c r="I518" s="29">
        <v>133000</v>
      </c>
      <c r="J518" s="29">
        <v>23940</v>
      </c>
      <c r="K518" s="23">
        <f t="shared" ref="K518:K532" si="23">I518+J518-L518</f>
        <v>156940</v>
      </c>
      <c r="L518" s="35"/>
    </row>
    <row r="519" spans="1:12" x14ac:dyDescent="0.25">
      <c r="A519" s="24">
        <v>44795</v>
      </c>
      <c r="B519" s="25" t="s">
        <v>86</v>
      </c>
      <c r="C519" s="25"/>
      <c r="D519" s="26" t="s">
        <v>85</v>
      </c>
      <c r="E519" s="26">
        <v>701</v>
      </c>
      <c r="F519" s="26" t="s">
        <v>427</v>
      </c>
      <c r="G519" s="26">
        <v>1000057337</v>
      </c>
      <c r="H519" s="28" t="s">
        <v>8</v>
      </c>
      <c r="I519" s="29">
        <v>14000</v>
      </c>
      <c r="J519" s="29"/>
      <c r="K519" s="23">
        <f t="shared" si="23"/>
        <v>14000</v>
      </c>
      <c r="L519" s="35"/>
    </row>
    <row r="520" spans="1:12" x14ac:dyDescent="0.25">
      <c r="A520" s="24">
        <v>44832</v>
      </c>
      <c r="B520" s="25" t="s">
        <v>86</v>
      </c>
      <c r="C520" s="25"/>
      <c r="D520" s="26" t="s">
        <v>85</v>
      </c>
      <c r="E520" s="26">
        <v>758</v>
      </c>
      <c r="F520" s="26" t="s">
        <v>457</v>
      </c>
      <c r="G520" s="26">
        <v>1000057609</v>
      </c>
      <c r="H520" s="28" t="s">
        <v>8</v>
      </c>
      <c r="I520" s="29">
        <v>43500</v>
      </c>
      <c r="J520" s="29">
        <v>0</v>
      </c>
      <c r="K520" s="23">
        <f t="shared" si="23"/>
        <v>43500</v>
      </c>
      <c r="L520" s="35"/>
    </row>
    <row r="521" spans="1:12" x14ac:dyDescent="0.25">
      <c r="A521" s="24">
        <v>44834</v>
      </c>
      <c r="B521" s="25" t="s">
        <v>86</v>
      </c>
      <c r="C521" s="25"/>
      <c r="D521" s="26" t="s">
        <v>85</v>
      </c>
      <c r="E521" s="26">
        <v>763</v>
      </c>
      <c r="F521" s="26" t="s">
        <v>456</v>
      </c>
      <c r="G521" s="26">
        <v>1000057601</v>
      </c>
      <c r="H521" s="28" t="s">
        <v>8</v>
      </c>
      <c r="I521" s="29">
        <v>133000</v>
      </c>
      <c r="J521" s="29">
        <v>23940</v>
      </c>
      <c r="K521" s="23">
        <f t="shared" si="23"/>
        <v>156940</v>
      </c>
      <c r="L521" s="35"/>
    </row>
    <row r="522" spans="1:12" x14ac:dyDescent="0.25">
      <c r="A522" s="24">
        <v>44837</v>
      </c>
      <c r="B522" s="25" t="s">
        <v>86</v>
      </c>
      <c r="C522" s="25"/>
      <c r="D522" s="26" t="s">
        <v>85</v>
      </c>
      <c r="E522" s="26">
        <v>767</v>
      </c>
      <c r="F522" s="26" t="s">
        <v>458</v>
      </c>
      <c r="G522" s="26">
        <v>1000057667</v>
      </c>
      <c r="H522" s="28" t="s">
        <v>8</v>
      </c>
      <c r="I522" s="29">
        <v>136500</v>
      </c>
      <c r="J522" s="29">
        <v>24570</v>
      </c>
      <c r="K522" s="23">
        <f t="shared" si="23"/>
        <v>161070</v>
      </c>
      <c r="L522" s="35"/>
    </row>
    <row r="523" spans="1:12" x14ac:dyDescent="0.25">
      <c r="A523" s="24">
        <v>44855</v>
      </c>
      <c r="B523" s="25" t="s">
        <v>86</v>
      </c>
      <c r="C523" s="25"/>
      <c r="D523" s="26" t="s">
        <v>85</v>
      </c>
      <c r="E523" s="26">
        <v>806</v>
      </c>
      <c r="F523" s="26" t="s">
        <v>440</v>
      </c>
      <c r="G523" s="26">
        <v>1000057824</v>
      </c>
      <c r="H523" s="28" t="s">
        <v>8</v>
      </c>
      <c r="I523" s="29">
        <v>138840</v>
      </c>
      <c r="J523" s="29">
        <v>24991.200000000001</v>
      </c>
      <c r="K523" s="23">
        <f t="shared" si="23"/>
        <v>163831.20000000001</v>
      </c>
      <c r="L523" s="30"/>
    </row>
    <row r="524" spans="1:12" x14ac:dyDescent="0.25">
      <c r="A524" s="24">
        <v>44876</v>
      </c>
      <c r="B524" s="25" t="s">
        <v>86</v>
      </c>
      <c r="C524" s="25"/>
      <c r="D524" s="26" t="s">
        <v>85</v>
      </c>
      <c r="E524" s="26">
        <v>825</v>
      </c>
      <c r="F524" s="26" t="s">
        <v>1228</v>
      </c>
      <c r="G524" s="26">
        <v>1000057891</v>
      </c>
      <c r="H524" s="28" t="s">
        <v>18</v>
      </c>
      <c r="I524" s="29">
        <v>120000</v>
      </c>
      <c r="J524" s="29">
        <v>0</v>
      </c>
      <c r="K524" s="23">
        <f t="shared" si="23"/>
        <v>120000</v>
      </c>
      <c r="L524" s="30"/>
    </row>
    <row r="525" spans="1:12" x14ac:dyDescent="0.25">
      <c r="A525" s="24">
        <v>44876</v>
      </c>
      <c r="B525" s="25" t="s">
        <v>86</v>
      </c>
      <c r="C525" s="25"/>
      <c r="D525" s="26" t="s">
        <v>85</v>
      </c>
      <c r="E525" s="26">
        <v>826</v>
      </c>
      <c r="F525" s="26" t="s">
        <v>1226</v>
      </c>
      <c r="G525" s="26">
        <v>1000057890</v>
      </c>
      <c r="H525" s="28" t="s">
        <v>42</v>
      </c>
      <c r="I525" s="29">
        <v>127000</v>
      </c>
      <c r="J525" s="29">
        <v>5040</v>
      </c>
      <c r="K525" s="23">
        <f t="shared" si="23"/>
        <v>132040</v>
      </c>
      <c r="L525" s="30"/>
    </row>
    <row r="526" spans="1:12" x14ac:dyDescent="0.25">
      <c r="A526" s="24">
        <v>44876</v>
      </c>
      <c r="B526" s="25" t="s">
        <v>86</v>
      </c>
      <c r="C526" s="25" t="s">
        <v>1487</v>
      </c>
      <c r="D526" s="26" t="s">
        <v>85</v>
      </c>
      <c r="E526" s="26">
        <v>827</v>
      </c>
      <c r="F526" s="26" t="s">
        <v>1034</v>
      </c>
      <c r="G526" s="26">
        <v>1000057893</v>
      </c>
      <c r="H526" s="28" t="s">
        <v>18</v>
      </c>
      <c r="I526" s="29">
        <v>100000</v>
      </c>
      <c r="J526" s="29">
        <v>0</v>
      </c>
      <c r="K526" s="23">
        <f t="shared" si="23"/>
        <v>100000</v>
      </c>
      <c r="L526" s="30"/>
    </row>
    <row r="527" spans="1:12" x14ac:dyDescent="0.25">
      <c r="A527" s="24">
        <v>44876</v>
      </c>
      <c r="B527" s="25" t="s">
        <v>86</v>
      </c>
      <c r="C527" s="25" t="s">
        <v>1487</v>
      </c>
      <c r="D527" s="26" t="s">
        <v>85</v>
      </c>
      <c r="E527" s="26">
        <v>833</v>
      </c>
      <c r="F527" s="26" t="s">
        <v>1150</v>
      </c>
      <c r="G527" s="26">
        <v>1000057877</v>
      </c>
      <c r="H527" s="28" t="s">
        <v>8</v>
      </c>
      <c r="I527" s="29">
        <v>108000</v>
      </c>
      <c r="J527" s="29">
        <v>0</v>
      </c>
      <c r="K527" s="23">
        <f t="shared" si="23"/>
        <v>108000</v>
      </c>
      <c r="L527" s="30"/>
    </row>
    <row r="528" spans="1:12" x14ac:dyDescent="0.25">
      <c r="A528" s="24">
        <v>44886</v>
      </c>
      <c r="B528" s="25" t="s">
        <v>86</v>
      </c>
      <c r="C528" s="25" t="s">
        <v>1487</v>
      </c>
      <c r="D528" s="26" t="s">
        <v>85</v>
      </c>
      <c r="E528" s="26">
        <v>837</v>
      </c>
      <c r="F528" s="26" t="s">
        <v>1227</v>
      </c>
      <c r="G528" s="26">
        <v>1000057894</v>
      </c>
      <c r="H528" s="28" t="s">
        <v>18</v>
      </c>
      <c r="I528" s="29">
        <v>102000</v>
      </c>
      <c r="J528" s="29">
        <v>0</v>
      </c>
      <c r="K528" s="23">
        <f t="shared" si="23"/>
        <v>102000</v>
      </c>
      <c r="L528" s="30"/>
    </row>
    <row r="529" spans="1:12" x14ac:dyDescent="0.25">
      <c r="A529" s="24">
        <v>44907</v>
      </c>
      <c r="B529" s="25" t="s">
        <v>86</v>
      </c>
      <c r="C529" s="25" t="s">
        <v>1487</v>
      </c>
      <c r="D529" s="26" t="s">
        <v>85</v>
      </c>
      <c r="E529" s="26">
        <v>860</v>
      </c>
      <c r="F529" s="26" t="s">
        <v>865</v>
      </c>
      <c r="G529" s="26">
        <v>1000058058</v>
      </c>
      <c r="H529" s="28" t="s">
        <v>18</v>
      </c>
      <c r="I529" s="29">
        <v>16000</v>
      </c>
      <c r="J529" s="29">
        <v>0</v>
      </c>
      <c r="K529" s="23">
        <f t="shared" si="23"/>
        <v>16000</v>
      </c>
      <c r="L529" s="30"/>
    </row>
    <row r="530" spans="1:12" x14ac:dyDescent="0.25">
      <c r="A530" s="24">
        <v>44907</v>
      </c>
      <c r="B530" s="25" t="s">
        <v>86</v>
      </c>
      <c r="C530" s="25" t="s">
        <v>1487</v>
      </c>
      <c r="D530" s="26" t="s">
        <v>85</v>
      </c>
      <c r="E530" s="26">
        <v>861</v>
      </c>
      <c r="F530" s="26" t="s">
        <v>757</v>
      </c>
      <c r="G530" s="26">
        <v>1000058055</v>
      </c>
      <c r="H530" s="28" t="s">
        <v>8</v>
      </c>
      <c r="I530" s="29">
        <v>114000</v>
      </c>
      <c r="J530" s="29">
        <v>0</v>
      </c>
      <c r="K530" s="23">
        <f t="shared" si="23"/>
        <v>114000</v>
      </c>
      <c r="L530" s="30"/>
    </row>
    <row r="531" spans="1:12" x14ac:dyDescent="0.25">
      <c r="A531" s="24">
        <v>44910</v>
      </c>
      <c r="B531" s="25" t="s">
        <v>86</v>
      </c>
      <c r="C531" s="25"/>
      <c r="D531" s="26" t="s">
        <v>85</v>
      </c>
      <c r="E531" s="26">
        <v>863</v>
      </c>
      <c r="F531" s="26" t="s">
        <v>772</v>
      </c>
      <c r="G531" s="26">
        <v>1000058086</v>
      </c>
      <c r="H531" s="28" t="s">
        <v>8</v>
      </c>
      <c r="I531" s="29">
        <v>40800</v>
      </c>
      <c r="J531" s="29">
        <v>7344</v>
      </c>
      <c r="K531" s="23">
        <f t="shared" si="23"/>
        <v>48144</v>
      </c>
      <c r="L531" s="30"/>
    </row>
    <row r="532" spans="1:12" x14ac:dyDescent="0.25">
      <c r="A532" s="24">
        <v>44950</v>
      </c>
      <c r="B532" s="25" t="s">
        <v>86</v>
      </c>
      <c r="C532" s="25" t="s">
        <v>1487</v>
      </c>
      <c r="D532" s="26" t="s">
        <v>85</v>
      </c>
      <c r="E532" s="26">
        <v>918</v>
      </c>
      <c r="F532" s="26" t="s">
        <v>1233</v>
      </c>
      <c r="G532" s="26">
        <v>1000058190</v>
      </c>
      <c r="H532" s="28" t="s">
        <v>18</v>
      </c>
      <c r="I532" s="29">
        <v>160000</v>
      </c>
      <c r="J532" s="29">
        <v>0</v>
      </c>
      <c r="K532" s="23">
        <f t="shared" si="23"/>
        <v>160000</v>
      </c>
      <c r="L532" s="30"/>
    </row>
    <row r="533" spans="1:12" x14ac:dyDescent="0.25">
      <c r="A533" s="51"/>
      <c r="B533" s="52" t="s">
        <v>459</v>
      </c>
      <c r="C533" s="52"/>
      <c r="D533" s="53" t="s">
        <v>460</v>
      </c>
      <c r="E533" s="139" t="s">
        <v>8</v>
      </c>
      <c r="F533" s="140"/>
      <c r="G533" s="140"/>
      <c r="H533" s="141"/>
      <c r="I533" s="54"/>
      <c r="J533" s="54"/>
      <c r="K533" s="54"/>
      <c r="L533" s="55">
        <f>SUM(K534:K540)</f>
        <v>1388945.44</v>
      </c>
    </row>
    <row r="534" spans="1:12" ht="29.25" x14ac:dyDescent="0.25">
      <c r="A534" s="24">
        <v>44902</v>
      </c>
      <c r="B534" s="25" t="s">
        <v>459</v>
      </c>
      <c r="C534" s="25" t="s">
        <v>1487</v>
      </c>
      <c r="D534" s="26" t="s">
        <v>460</v>
      </c>
      <c r="E534" s="61">
        <v>513</v>
      </c>
      <c r="F534" s="61" t="s">
        <v>853</v>
      </c>
      <c r="G534" s="111" t="s">
        <v>1230</v>
      </c>
      <c r="H534" s="62" t="s">
        <v>651</v>
      </c>
      <c r="I534" s="63">
        <v>618756.80000000005</v>
      </c>
      <c r="J534" s="63">
        <v>111376.23</v>
      </c>
      <c r="K534" s="23">
        <f t="shared" ref="K534:K539" si="24">I534+J534-L534</f>
        <v>730133.03</v>
      </c>
      <c r="L534" s="30"/>
    </row>
    <row r="535" spans="1:12" x14ac:dyDescent="0.25">
      <c r="A535" s="24">
        <v>44909</v>
      </c>
      <c r="B535" s="25" t="s">
        <v>459</v>
      </c>
      <c r="C535" s="25" t="s">
        <v>1487</v>
      </c>
      <c r="D535" s="59" t="s">
        <v>460</v>
      </c>
      <c r="E535" s="47">
        <v>517</v>
      </c>
      <c r="F535" s="47" t="s">
        <v>1231</v>
      </c>
      <c r="G535" s="106" t="s">
        <v>206</v>
      </c>
      <c r="H535" s="48" t="s">
        <v>1232</v>
      </c>
      <c r="I535" s="49">
        <v>43200</v>
      </c>
      <c r="J535" s="49">
        <v>7776</v>
      </c>
      <c r="K535" s="44">
        <f t="shared" si="24"/>
        <v>50976</v>
      </c>
      <c r="L535" s="30"/>
    </row>
    <row r="536" spans="1:12" x14ac:dyDescent="0.25">
      <c r="A536" s="24">
        <v>44909</v>
      </c>
      <c r="B536" s="25" t="s">
        <v>459</v>
      </c>
      <c r="C536" s="25" t="s">
        <v>1487</v>
      </c>
      <c r="D536" s="59" t="s">
        <v>460</v>
      </c>
      <c r="E536" s="47">
        <v>516</v>
      </c>
      <c r="F536" s="47" t="s">
        <v>1233</v>
      </c>
      <c r="G536" s="106" t="s">
        <v>172</v>
      </c>
      <c r="H536" s="48" t="s">
        <v>1232</v>
      </c>
      <c r="I536" s="49">
        <v>20160</v>
      </c>
      <c r="J536" s="49">
        <v>3628.8</v>
      </c>
      <c r="K536" s="44">
        <f t="shared" si="24"/>
        <v>23788.799999999999</v>
      </c>
      <c r="L536" s="30"/>
    </row>
    <row r="537" spans="1:12" x14ac:dyDescent="0.25">
      <c r="A537" s="24">
        <v>44945</v>
      </c>
      <c r="B537" s="25" t="s">
        <v>459</v>
      </c>
      <c r="C537" s="25" t="s">
        <v>1487</v>
      </c>
      <c r="D537" s="59">
        <v>130724652</v>
      </c>
      <c r="E537" s="47" t="s">
        <v>1537</v>
      </c>
      <c r="F537" s="47"/>
      <c r="G537" s="47">
        <v>100005816</v>
      </c>
      <c r="H537" s="48" t="s">
        <v>8</v>
      </c>
      <c r="I537" s="49"/>
      <c r="J537" s="49"/>
      <c r="K537" s="44">
        <f t="shared" si="24"/>
        <v>0</v>
      </c>
      <c r="L537" s="30"/>
    </row>
    <row r="538" spans="1:12" x14ac:dyDescent="0.25">
      <c r="A538" s="24">
        <v>44963</v>
      </c>
      <c r="B538" s="25" t="s">
        <v>459</v>
      </c>
      <c r="C538" s="25"/>
      <c r="D538" s="59">
        <v>130724652</v>
      </c>
      <c r="E538" s="47">
        <v>529</v>
      </c>
      <c r="F538" s="47" t="s">
        <v>1538</v>
      </c>
      <c r="G538" s="47" t="s">
        <v>1539</v>
      </c>
      <c r="H538" s="48" t="s">
        <v>1540</v>
      </c>
      <c r="I538" s="49">
        <v>318955.59999999998</v>
      </c>
      <c r="J538" s="49">
        <v>57412.01</v>
      </c>
      <c r="K538" s="44">
        <f t="shared" si="24"/>
        <v>376367.61</v>
      </c>
      <c r="L538" s="30"/>
    </row>
    <row r="539" spans="1:12" x14ac:dyDescent="0.25">
      <c r="A539" s="24">
        <v>44959</v>
      </c>
      <c r="B539" s="25" t="s">
        <v>459</v>
      </c>
      <c r="C539" s="25"/>
      <c r="D539" s="59">
        <v>130724652</v>
      </c>
      <c r="E539" s="47">
        <v>527</v>
      </c>
      <c r="F539" s="47" t="s">
        <v>1541</v>
      </c>
      <c r="G539" s="47" t="s">
        <v>1542</v>
      </c>
      <c r="H539" s="48" t="s">
        <v>1543</v>
      </c>
      <c r="I539" s="49">
        <v>176000</v>
      </c>
      <c r="J539" s="49">
        <v>31680</v>
      </c>
      <c r="K539" s="44">
        <f t="shared" si="24"/>
        <v>207680</v>
      </c>
      <c r="L539" s="30"/>
    </row>
    <row r="540" spans="1:12" x14ac:dyDescent="0.25">
      <c r="A540" s="51"/>
      <c r="B540" s="52" t="str">
        <f>B541</f>
        <v xml:space="preserve">GROUP Z HEALTHCARE PRODUCTS </v>
      </c>
      <c r="C540" s="52"/>
      <c r="D540" s="64" t="str">
        <f>D541</f>
        <v>130936536</v>
      </c>
      <c r="E540" s="142" t="s">
        <v>8</v>
      </c>
      <c r="F540" s="143"/>
      <c r="G540" s="143"/>
      <c r="H540" s="143"/>
      <c r="I540" s="65"/>
      <c r="J540" s="65"/>
      <c r="K540" s="66"/>
      <c r="L540" s="55">
        <f>SUM(K541:K545)</f>
        <v>191851.9</v>
      </c>
    </row>
    <row r="541" spans="1:12" x14ac:dyDescent="0.25">
      <c r="A541" s="24">
        <v>44722</v>
      </c>
      <c r="B541" s="25" t="s">
        <v>463</v>
      </c>
      <c r="C541" s="25"/>
      <c r="D541" s="59" t="s">
        <v>464</v>
      </c>
      <c r="E541" s="47">
        <v>5411</v>
      </c>
      <c r="F541" s="47" t="s">
        <v>465</v>
      </c>
      <c r="G541" s="47">
        <v>1000056865</v>
      </c>
      <c r="H541" s="48" t="s">
        <v>42</v>
      </c>
      <c r="I541" s="49">
        <v>66494</v>
      </c>
      <c r="J541" s="49">
        <v>11968.92</v>
      </c>
      <c r="K541" s="44">
        <f>I541+J541-L541</f>
        <v>78462.92</v>
      </c>
      <c r="L541" s="35"/>
    </row>
    <row r="542" spans="1:12" x14ac:dyDescent="0.25">
      <c r="A542" s="24">
        <v>44727</v>
      </c>
      <c r="B542" s="25" t="s">
        <v>463</v>
      </c>
      <c r="C542" s="25"/>
      <c r="D542" s="59" t="s">
        <v>464</v>
      </c>
      <c r="E542" s="47">
        <v>5417</v>
      </c>
      <c r="F542" s="47" t="s">
        <v>466</v>
      </c>
      <c r="G542" s="47">
        <v>1000056894</v>
      </c>
      <c r="H542" s="48" t="s">
        <v>42</v>
      </c>
      <c r="I542" s="49">
        <v>66494</v>
      </c>
      <c r="J542" s="49">
        <v>11968.92</v>
      </c>
      <c r="K542" s="44">
        <f>I542+J542-L542</f>
        <v>78462.92</v>
      </c>
      <c r="L542" s="35"/>
    </row>
    <row r="543" spans="1:12" x14ac:dyDescent="0.25">
      <c r="A543" s="24">
        <v>44813</v>
      </c>
      <c r="B543" s="25" t="s">
        <v>463</v>
      </c>
      <c r="C543" s="25"/>
      <c r="D543" s="59" t="s">
        <v>464</v>
      </c>
      <c r="E543" s="47">
        <v>5576</v>
      </c>
      <c r="F543" s="47" t="s">
        <v>467</v>
      </c>
      <c r="G543" s="47">
        <v>1000057465</v>
      </c>
      <c r="H543" s="48" t="s">
        <v>42</v>
      </c>
      <c r="I543" s="49">
        <v>5598.3600000000006</v>
      </c>
      <c r="J543" s="49">
        <v>1007.7</v>
      </c>
      <c r="K543" s="44">
        <f>I543+J543-L543</f>
        <v>6606.06</v>
      </c>
      <c r="L543" s="35"/>
    </row>
    <row r="544" spans="1:12" x14ac:dyDescent="0.25">
      <c r="A544" s="24">
        <v>44858</v>
      </c>
      <c r="B544" s="25" t="s">
        <v>463</v>
      </c>
      <c r="C544" s="25"/>
      <c r="D544" s="59" t="s">
        <v>464</v>
      </c>
      <c r="E544" s="47">
        <v>5667</v>
      </c>
      <c r="F544" s="47" t="s">
        <v>1036</v>
      </c>
      <c r="G544" s="47">
        <v>1000057752</v>
      </c>
      <c r="H544" s="48" t="s">
        <v>42</v>
      </c>
      <c r="I544" s="49">
        <v>24000</v>
      </c>
      <c r="J544" s="49">
        <v>4320</v>
      </c>
      <c r="K544" s="44">
        <f>I544+J544-L544</f>
        <v>28320</v>
      </c>
      <c r="L544" s="30"/>
    </row>
    <row r="545" spans="1:12" x14ac:dyDescent="0.25">
      <c r="A545" s="51"/>
      <c r="B545" s="52" t="str">
        <f>B546</f>
        <v xml:space="preserve">GUIVAL MEDICA </v>
      </c>
      <c r="C545" s="52"/>
      <c r="D545" s="64">
        <f>D546</f>
        <v>131421709</v>
      </c>
      <c r="E545" s="142" t="s">
        <v>8</v>
      </c>
      <c r="F545" s="143"/>
      <c r="G545" s="143"/>
      <c r="H545" s="143"/>
      <c r="I545" s="65"/>
      <c r="J545" s="65"/>
      <c r="K545" s="66"/>
      <c r="L545" s="55">
        <f>SUM(K546:K553)</f>
        <v>278827.44</v>
      </c>
    </row>
    <row r="546" spans="1:12" x14ac:dyDescent="0.25">
      <c r="A546" s="24">
        <v>44211</v>
      </c>
      <c r="B546" s="25" t="s">
        <v>468</v>
      </c>
      <c r="C546" s="25" t="s">
        <v>1486</v>
      </c>
      <c r="D546" s="59">
        <v>131421709</v>
      </c>
      <c r="E546" s="47">
        <v>2402</v>
      </c>
      <c r="F546" s="47" t="s">
        <v>469</v>
      </c>
      <c r="G546" s="47">
        <v>1000052880</v>
      </c>
      <c r="H546" s="48" t="s">
        <v>470</v>
      </c>
      <c r="I546" s="49">
        <v>24966.39</v>
      </c>
      <c r="J546" s="49">
        <v>3701.28</v>
      </c>
      <c r="K546" s="44">
        <f t="shared" ref="K546:K552" si="25">I546+J546-L546</f>
        <v>28667.67</v>
      </c>
      <c r="L546" s="35"/>
    </row>
    <row r="547" spans="1:12" x14ac:dyDescent="0.25">
      <c r="A547" s="24">
        <v>44235</v>
      </c>
      <c r="B547" s="25" t="s">
        <v>468</v>
      </c>
      <c r="C547" s="25" t="s">
        <v>1486</v>
      </c>
      <c r="D547" s="59">
        <v>131421709</v>
      </c>
      <c r="E547" s="47">
        <v>2493</v>
      </c>
      <c r="F547" s="47" t="s">
        <v>446</v>
      </c>
      <c r="G547" s="47">
        <v>1000053045</v>
      </c>
      <c r="H547" s="48" t="s">
        <v>471</v>
      </c>
      <c r="I547" s="49">
        <v>40367.199999999997</v>
      </c>
      <c r="J547" s="49"/>
      <c r="K547" s="44">
        <f t="shared" si="25"/>
        <v>40367.199999999997</v>
      </c>
      <c r="L547" s="35"/>
    </row>
    <row r="548" spans="1:12" x14ac:dyDescent="0.25">
      <c r="A548" s="24">
        <v>44239</v>
      </c>
      <c r="B548" s="25" t="s">
        <v>468</v>
      </c>
      <c r="C548" s="25" t="s">
        <v>1486</v>
      </c>
      <c r="D548" s="59">
        <v>131421709</v>
      </c>
      <c r="E548" s="47">
        <v>2471</v>
      </c>
      <c r="F548" s="47" t="s">
        <v>472</v>
      </c>
      <c r="G548" s="47">
        <v>1000053068</v>
      </c>
      <c r="H548" s="48" t="s">
        <v>473</v>
      </c>
      <c r="I548" s="49">
        <v>12144.5</v>
      </c>
      <c r="J548" s="49">
        <v>1845.81</v>
      </c>
      <c r="K548" s="44">
        <f t="shared" si="25"/>
        <v>13990.31</v>
      </c>
      <c r="L548" s="35"/>
    </row>
    <row r="549" spans="1:12" x14ac:dyDescent="0.25">
      <c r="A549" s="24">
        <v>44258</v>
      </c>
      <c r="B549" s="25" t="s">
        <v>468</v>
      </c>
      <c r="C549" s="25" t="s">
        <v>1486</v>
      </c>
      <c r="D549" s="59">
        <v>131421709</v>
      </c>
      <c r="E549" s="47">
        <v>2532</v>
      </c>
      <c r="F549" s="47" t="s">
        <v>474</v>
      </c>
      <c r="G549" s="47">
        <v>1000053229</v>
      </c>
      <c r="H549" s="48" t="s">
        <v>475</v>
      </c>
      <c r="I549" s="49">
        <v>62855.3</v>
      </c>
      <c r="J549" s="49">
        <v>2370.6</v>
      </c>
      <c r="K549" s="44">
        <f t="shared" si="25"/>
        <v>65225.9</v>
      </c>
      <c r="L549" s="35"/>
    </row>
    <row r="550" spans="1:12" x14ac:dyDescent="0.25">
      <c r="A550" s="24">
        <v>44265</v>
      </c>
      <c r="B550" s="25" t="s">
        <v>468</v>
      </c>
      <c r="C550" s="25" t="s">
        <v>1486</v>
      </c>
      <c r="D550" s="26">
        <v>131421709</v>
      </c>
      <c r="E550" s="31">
        <v>3852</v>
      </c>
      <c r="F550" s="31" t="s">
        <v>447</v>
      </c>
      <c r="G550" s="31">
        <v>1000053252</v>
      </c>
      <c r="H550" s="33" t="s">
        <v>476</v>
      </c>
      <c r="I550" s="34">
        <v>46150.8</v>
      </c>
      <c r="J550" s="34"/>
      <c r="K550" s="23">
        <f t="shared" si="25"/>
        <v>46150.8</v>
      </c>
      <c r="L550" s="35"/>
    </row>
    <row r="551" spans="1:12" x14ac:dyDescent="0.25">
      <c r="A551" s="24">
        <v>44293</v>
      </c>
      <c r="B551" s="25" t="s">
        <v>468</v>
      </c>
      <c r="C551" s="25" t="s">
        <v>1486</v>
      </c>
      <c r="D551" s="26">
        <v>131421709</v>
      </c>
      <c r="E551" s="26">
        <v>3962</v>
      </c>
      <c r="F551" s="26" t="s">
        <v>477</v>
      </c>
      <c r="G551" s="26">
        <v>1000053474</v>
      </c>
      <c r="H551" s="28" t="s">
        <v>478</v>
      </c>
      <c r="I551" s="29">
        <v>34643.64</v>
      </c>
      <c r="J551" s="29">
        <v>3614.72</v>
      </c>
      <c r="K551" s="23">
        <f t="shared" si="25"/>
        <v>38258.36</v>
      </c>
      <c r="L551" s="35"/>
    </row>
    <row r="552" spans="1:12" x14ac:dyDescent="0.25">
      <c r="A552" s="24">
        <v>44302</v>
      </c>
      <c r="B552" s="25" t="s">
        <v>468</v>
      </c>
      <c r="C552" s="25" t="s">
        <v>1486</v>
      </c>
      <c r="D552" s="26">
        <v>131421709</v>
      </c>
      <c r="E552" s="26">
        <v>4016</v>
      </c>
      <c r="F552" s="26" t="s">
        <v>479</v>
      </c>
      <c r="G552" s="26">
        <v>1000053560</v>
      </c>
      <c r="H552" s="28" t="s">
        <v>480</v>
      </c>
      <c r="I552" s="29">
        <v>46167.199999999997</v>
      </c>
      <c r="J552" s="29"/>
      <c r="K552" s="23">
        <f t="shared" si="25"/>
        <v>46167.199999999997</v>
      </c>
      <c r="L552" s="35"/>
    </row>
    <row r="553" spans="1:12" x14ac:dyDescent="0.25">
      <c r="A553" s="51"/>
      <c r="B553" s="52" t="str">
        <f>B554</f>
        <v>GILDA INVESTMENT SRL</v>
      </c>
      <c r="C553" s="52"/>
      <c r="D553" s="53">
        <f>D554</f>
        <v>131522025</v>
      </c>
      <c r="E553" s="139" t="s">
        <v>481</v>
      </c>
      <c r="F553" s="140"/>
      <c r="G553" s="140"/>
      <c r="H553" s="140"/>
      <c r="I553" s="110"/>
      <c r="J553" s="110"/>
      <c r="K553" s="66"/>
      <c r="L553" s="55">
        <f>SUM(K554:K556)</f>
        <v>1838361.9600000002</v>
      </c>
    </row>
    <row r="554" spans="1:12" x14ac:dyDescent="0.25">
      <c r="A554" s="24">
        <v>44853</v>
      </c>
      <c r="B554" s="25" t="s">
        <v>482</v>
      </c>
      <c r="C554" s="25" t="s">
        <v>1475</v>
      </c>
      <c r="D554" s="26">
        <v>131522025</v>
      </c>
      <c r="E554" s="26">
        <v>307</v>
      </c>
      <c r="F554" s="26" t="s">
        <v>483</v>
      </c>
      <c r="G554" s="26" t="s">
        <v>187</v>
      </c>
      <c r="H554" s="28" t="s">
        <v>481</v>
      </c>
      <c r="I554" s="29">
        <v>1044455.17</v>
      </c>
      <c r="J554" s="29">
        <v>188001.93</v>
      </c>
      <c r="K554" s="23">
        <v>616228.55000000005</v>
      </c>
      <c r="L554" s="35"/>
    </row>
    <row r="555" spans="1:12" x14ac:dyDescent="0.25">
      <c r="A555" s="24">
        <v>44853</v>
      </c>
      <c r="B555" s="25" t="s">
        <v>482</v>
      </c>
      <c r="C555" s="25" t="s">
        <v>1475</v>
      </c>
      <c r="D555" s="61">
        <v>131522025</v>
      </c>
      <c r="E555" s="61">
        <v>308</v>
      </c>
      <c r="F555" s="61" t="s">
        <v>484</v>
      </c>
      <c r="G555" s="61" t="s">
        <v>187</v>
      </c>
      <c r="H555" s="62" t="s">
        <v>481</v>
      </c>
      <c r="I555" s="29">
        <v>1035706.28</v>
      </c>
      <c r="J555" s="29">
        <v>186427.13</v>
      </c>
      <c r="K555" s="23">
        <f>I555+J555-L555</f>
        <v>1222133.4100000001</v>
      </c>
      <c r="L555" s="35"/>
    </row>
    <row r="556" spans="1:12" x14ac:dyDescent="0.25">
      <c r="A556" s="51"/>
      <c r="B556" s="52" t="str">
        <f>B557</f>
        <v xml:space="preserve">GASTECH COMERCIAL, EIRL </v>
      </c>
      <c r="C556" s="112"/>
      <c r="D556" s="75">
        <f>D557</f>
        <v>132137728</v>
      </c>
      <c r="E556" s="142" t="s">
        <v>481</v>
      </c>
      <c r="F556" s="143"/>
      <c r="G556" s="143"/>
      <c r="H556" s="143"/>
      <c r="I556" s="110"/>
      <c r="J556" s="110"/>
      <c r="K556" s="66"/>
      <c r="L556" s="55">
        <f>SUM(K557:K559)</f>
        <v>955550.02</v>
      </c>
    </row>
    <row r="557" spans="1:12" x14ac:dyDescent="0.25">
      <c r="A557" s="24">
        <v>44872</v>
      </c>
      <c r="B557" s="25" t="s">
        <v>1037</v>
      </c>
      <c r="C557" s="82" t="s">
        <v>1475</v>
      </c>
      <c r="D557" s="47">
        <v>132137728</v>
      </c>
      <c r="E557" s="47">
        <v>6</v>
      </c>
      <c r="F557" s="47" t="s">
        <v>740</v>
      </c>
      <c r="G557" s="47" t="s">
        <v>187</v>
      </c>
      <c r="H557" s="48" t="s">
        <v>201</v>
      </c>
      <c r="I557" s="50">
        <v>512781</v>
      </c>
      <c r="J557" s="29">
        <v>89359.02</v>
      </c>
      <c r="K557" s="23">
        <f>I557+J557-L557</f>
        <v>602140.02</v>
      </c>
      <c r="L557" s="35"/>
    </row>
    <row r="558" spans="1:12" x14ac:dyDescent="0.25">
      <c r="A558" s="24">
        <v>44916</v>
      </c>
      <c r="B558" s="25" t="s">
        <v>1037</v>
      </c>
      <c r="C558" s="82" t="s">
        <v>1475</v>
      </c>
      <c r="D558" s="47">
        <v>132137728</v>
      </c>
      <c r="E558" s="47">
        <v>16</v>
      </c>
      <c r="F558" s="47" t="s">
        <v>365</v>
      </c>
      <c r="G558" s="106" t="s">
        <v>1544</v>
      </c>
      <c r="H558" s="48" t="s">
        <v>1234</v>
      </c>
      <c r="I558" s="50">
        <v>260000</v>
      </c>
      <c r="J558" s="29">
        <v>46800</v>
      </c>
      <c r="K558" s="23">
        <f>I558+J558-L558</f>
        <v>306800</v>
      </c>
      <c r="L558" s="30"/>
    </row>
    <row r="559" spans="1:12" x14ac:dyDescent="0.25">
      <c r="A559" s="24">
        <v>44966</v>
      </c>
      <c r="B559" s="25" t="s">
        <v>1037</v>
      </c>
      <c r="C559" s="82"/>
      <c r="D559" s="47">
        <v>132137728</v>
      </c>
      <c r="E559" s="47">
        <v>104</v>
      </c>
      <c r="F559" s="47" t="s">
        <v>1185</v>
      </c>
      <c r="G559" s="106">
        <v>1000058235</v>
      </c>
      <c r="H559" s="48" t="s">
        <v>1545</v>
      </c>
      <c r="I559" s="50">
        <v>39500</v>
      </c>
      <c r="J559" s="29">
        <v>7110</v>
      </c>
      <c r="K559" s="23">
        <f>I559+J559-L559</f>
        <v>46610</v>
      </c>
      <c r="L559" s="30"/>
    </row>
    <row r="560" spans="1:12" x14ac:dyDescent="0.25">
      <c r="A560" s="51"/>
      <c r="B560" s="52" t="str">
        <f>B561</f>
        <v>GERENFAR,S.R.L. .</v>
      </c>
      <c r="C560" s="112"/>
      <c r="D560" s="75">
        <f>D561</f>
        <v>132522443</v>
      </c>
      <c r="E560" s="142" t="s">
        <v>18</v>
      </c>
      <c r="F560" s="143"/>
      <c r="G560" s="143"/>
      <c r="H560" s="143"/>
      <c r="I560" s="66"/>
      <c r="J560" s="54"/>
      <c r="K560" s="54"/>
      <c r="L560" s="55">
        <f>SUM(K561)</f>
        <v>108000</v>
      </c>
    </row>
    <row r="561" spans="1:12" x14ac:dyDescent="0.25">
      <c r="A561" s="24">
        <v>44908</v>
      </c>
      <c r="B561" s="25" t="s">
        <v>1235</v>
      </c>
      <c r="C561" s="82"/>
      <c r="D561" s="47">
        <v>132522443</v>
      </c>
      <c r="E561" s="47">
        <v>42</v>
      </c>
      <c r="F561" s="47" t="s">
        <v>377</v>
      </c>
      <c r="G561" s="47" t="s">
        <v>187</v>
      </c>
      <c r="H561" s="48" t="s">
        <v>18</v>
      </c>
      <c r="I561" s="50">
        <v>108000</v>
      </c>
      <c r="J561" s="29">
        <v>0</v>
      </c>
      <c r="K561" s="23">
        <f>I561+J561-L561</f>
        <v>108000</v>
      </c>
      <c r="L561" s="35"/>
    </row>
    <row r="562" spans="1:12" x14ac:dyDescent="0.25">
      <c r="A562" s="51"/>
      <c r="B562" s="52" t="str">
        <f>+B563</f>
        <v>HAUSPITAL,SRL.</v>
      </c>
      <c r="C562" s="112"/>
      <c r="D562" s="75" t="str">
        <f>+D563</f>
        <v>131878539</v>
      </c>
      <c r="E562" s="142" t="s">
        <v>42</v>
      </c>
      <c r="F562" s="143"/>
      <c r="G562" s="143"/>
      <c r="H562" s="143"/>
      <c r="I562" s="110"/>
      <c r="J562" s="110"/>
      <c r="K562" s="66"/>
      <c r="L562" s="55">
        <f>SUM(K563:K567)</f>
        <v>271448</v>
      </c>
    </row>
    <row r="563" spans="1:12" x14ac:dyDescent="0.25">
      <c r="A563" s="24">
        <v>44715</v>
      </c>
      <c r="B563" s="25" t="s">
        <v>485</v>
      </c>
      <c r="C563" s="82"/>
      <c r="D563" s="47" t="s">
        <v>486</v>
      </c>
      <c r="E563" s="47">
        <v>389</v>
      </c>
      <c r="F563" s="47" t="s">
        <v>487</v>
      </c>
      <c r="G563" s="47">
        <v>1000056804</v>
      </c>
      <c r="H563" s="48" t="s">
        <v>445</v>
      </c>
      <c r="I563" s="50">
        <v>93300</v>
      </c>
      <c r="J563" s="29">
        <v>16794</v>
      </c>
      <c r="K563" s="23">
        <f>I563+J563-L563</f>
        <v>110094</v>
      </c>
      <c r="L563" s="35"/>
    </row>
    <row r="564" spans="1:12" x14ac:dyDescent="0.25">
      <c r="A564" s="24">
        <v>44722</v>
      </c>
      <c r="B564" s="25" t="s">
        <v>485</v>
      </c>
      <c r="C564" s="82"/>
      <c r="D564" s="47" t="s">
        <v>486</v>
      </c>
      <c r="E564" s="47">
        <v>397</v>
      </c>
      <c r="F564" s="47" t="s">
        <v>439</v>
      </c>
      <c r="G564" s="47">
        <v>1000056866</v>
      </c>
      <c r="H564" s="48" t="s">
        <v>42</v>
      </c>
      <c r="I564" s="50">
        <v>62200</v>
      </c>
      <c r="J564" s="29">
        <v>11196</v>
      </c>
      <c r="K564" s="23">
        <f>I564+J564-L564</f>
        <v>73396</v>
      </c>
      <c r="L564" s="35"/>
    </row>
    <row r="565" spans="1:12" x14ac:dyDescent="0.25">
      <c r="A565" s="24">
        <v>44736</v>
      </c>
      <c r="B565" s="25" t="s">
        <v>485</v>
      </c>
      <c r="C565" s="25"/>
      <c r="D565" s="31" t="s">
        <v>486</v>
      </c>
      <c r="E565" s="31">
        <v>407</v>
      </c>
      <c r="F565" s="31" t="s">
        <v>488</v>
      </c>
      <c r="G565" s="31">
        <v>1000056969</v>
      </c>
      <c r="H565" s="33" t="s">
        <v>42</v>
      </c>
      <c r="I565" s="29">
        <v>35800</v>
      </c>
      <c r="J565" s="29"/>
      <c r="K565" s="23">
        <f>I565+J565-L565</f>
        <v>35800</v>
      </c>
      <c r="L565" s="35"/>
    </row>
    <row r="566" spans="1:12" x14ac:dyDescent="0.25">
      <c r="A566" s="24">
        <v>44743</v>
      </c>
      <c r="B566" s="25" t="s">
        <v>485</v>
      </c>
      <c r="C566" s="25"/>
      <c r="D566" s="26" t="s">
        <v>486</v>
      </c>
      <c r="E566" s="26">
        <v>415</v>
      </c>
      <c r="F566" s="26" t="s">
        <v>489</v>
      </c>
      <c r="G566" s="26">
        <v>1000056996</v>
      </c>
      <c r="H566" s="28" t="s">
        <v>42</v>
      </c>
      <c r="I566" s="29">
        <v>15600</v>
      </c>
      <c r="J566" s="29">
        <v>2808</v>
      </c>
      <c r="K566" s="23">
        <f>I566+J566-L566</f>
        <v>18408</v>
      </c>
      <c r="L566" s="35"/>
    </row>
    <row r="567" spans="1:12" x14ac:dyDescent="0.25">
      <c r="A567" s="24">
        <v>44740</v>
      </c>
      <c r="B567" s="25" t="s">
        <v>485</v>
      </c>
      <c r="C567" s="25"/>
      <c r="D567" s="26" t="s">
        <v>486</v>
      </c>
      <c r="E567" s="26">
        <v>456</v>
      </c>
      <c r="F567" s="26" t="s">
        <v>490</v>
      </c>
      <c r="G567" s="26">
        <v>1000056999</v>
      </c>
      <c r="H567" s="28" t="s">
        <v>42</v>
      </c>
      <c r="I567" s="29">
        <v>33750</v>
      </c>
      <c r="J567" s="29"/>
      <c r="K567" s="23">
        <f>I567+J567-L567</f>
        <v>33750</v>
      </c>
      <c r="L567" s="35"/>
    </row>
    <row r="568" spans="1:12" x14ac:dyDescent="0.25">
      <c r="A568" s="51"/>
      <c r="B568" s="52" t="str">
        <f>B569</f>
        <v>HEXAPOWER PHARMA S.R.L.</v>
      </c>
      <c r="C568" s="52"/>
      <c r="D568" s="53" t="str">
        <f>D569</f>
        <v>131860028</v>
      </c>
      <c r="E568" s="139" t="str">
        <f>H569</f>
        <v>PRPOFOL GRAY</v>
      </c>
      <c r="F568" s="140"/>
      <c r="G568" s="140"/>
      <c r="H568" s="141"/>
      <c r="I568" s="54"/>
      <c r="J568" s="54"/>
      <c r="K568" s="54"/>
      <c r="L568" s="55">
        <f>SUM(K569:K572)</f>
        <v>299975</v>
      </c>
    </row>
    <row r="569" spans="1:12" x14ac:dyDescent="0.25">
      <c r="A569" s="24">
        <v>44662</v>
      </c>
      <c r="B569" s="25" t="s">
        <v>491</v>
      </c>
      <c r="C569" s="25"/>
      <c r="D569" s="26" t="s">
        <v>492</v>
      </c>
      <c r="E569" s="26">
        <v>3004</v>
      </c>
      <c r="F569" s="26" t="s">
        <v>223</v>
      </c>
      <c r="G569" s="26">
        <v>1000056451</v>
      </c>
      <c r="H569" s="28" t="s">
        <v>493</v>
      </c>
      <c r="I569" s="29">
        <v>41000</v>
      </c>
      <c r="J569" s="29"/>
      <c r="K569" s="23">
        <f>I569+J569-L569</f>
        <v>41000</v>
      </c>
      <c r="L569" s="35"/>
    </row>
    <row r="570" spans="1:12" x14ac:dyDescent="0.25">
      <c r="A570" s="24">
        <v>44700</v>
      </c>
      <c r="B570" s="25" t="s">
        <v>491</v>
      </c>
      <c r="C570" s="25"/>
      <c r="D570" s="26" t="s">
        <v>492</v>
      </c>
      <c r="E570" s="26">
        <v>3204</v>
      </c>
      <c r="F570" s="26" t="s">
        <v>1546</v>
      </c>
      <c r="G570" s="26">
        <v>1000056699</v>
      </c>
      <c r="H570" s="28" t="s">
        <v>494</v>
      </c>
      <c r="I570" s="29">
        <v>96000</v>
      </c>
      <c r="J570" s="29"/>
      <c r="K570" s="23">
        <f>I570+J570-L570</f>
        <v>96000</v>
      </c>
      <c r="L570" s="35"/>
    </row>
    <row r="571" spans="1:12" x14ac:dyDescent="0.25">
      <c r="A571" s="24">
        <v>44712</v>
      </c>
      <c r="B571" s="25" t="s">
        <v>491</v>
      </c>
      <c r="C571" s="25"/>
      <c r="D571" s="26" t="s">
        <v>492</v>
      </c>
      <c r="E571" s="26">
        <v>3299</v>
      </c>
      <c r="F571" s="26" t="s">
        <v>189</v>
      </c>
      <c r="G571" s="26">
        <v>1000056774</v>
      </c>
      <c r="H571" s="28" t="s">
        <v>494</v>
      </c>
      <c r="I571" s="29">
        <v>162975</v>
      </c>
      <c r="J571" s="29"/>
      <c r="K571" s="23">
        <f>I571+J571-L571</f>
        <v>162975</v>
      </c>
      <c r="L571" s="35"/>
    </row>
    <row r="572" spans="1:12" x14ac:dyDescent="0.25">
      <c r="A572" s="51"/>
      <c r="B572" s="95" t="s">
        <v>15</v>
      </c>
      <c r="C572" s="95"/>
      <c r="D572" s="53" t="s">
        <v>87</v>
      </c>
      <c r="E572" s="139" t="s">
        <v>42</v>
      </c>
      <c r="F572" s="140"/>
      <c r="G572" s="140"/>
      <c r="H572" s="140"/>
      <c r="I572" s="110"/>
      <c r="J572" s="110"/>
      <c r="K572" s="66"/>
      <c r="L572" s="55">
        <f>SUM(K573:K588)</f>
        <v>371057.9</v>
      </c>
    </row>
    <row r="573" spans="1:12" x14ac:dyDescent="0.25">
      <c r="A573" s="24">
        <v>44734</v>
      </c>
      <c r="B573" s="25" t="s">
        <v>15</v>
      </c>
      <c r="C573" s="25"/>
      <c r="D573" s="26" t="s">
        <v>87</v>
      </c>
      <c r="E573" s="26">
        <v>26975</v>
      </c>
      <c r="F573" s="26" t="s">
        <v>1425</v>
      </c>
      <c r="G573" s="26">
        <v>1000056861</v>
      </c>
      <c r="H573" s="28" t="s">
        <v>42</v>
      </c>
      <c r="I573" s="29">
        <v>8400</v>
      </c>
      <c r="J573" s="29">
        <v>1512</v>
      </c>
      <c r="K573" s="23">
        <f t="shared" ref="K573:K588" si="26">I573+J573-L573</f>
        <v>9912</v>
      </c>
      <c r="L573" s="35"/>
    </row>
    <row r="574" spans="1:12" x14ac:dyDescent="0.25">
      <c r="A574" s="24">
        <v>44756</v>
      </c>
      <c r="B574" s="25" t="s">
        <v>15</v>
      </c>
      <c r="C574" s="25"/>
      <c r="D574" s="26" t="s">
        <v>87</v>
      </c>
      <c r="E574" s="26">
        <v>27116</v>
      </c>
      <c r="F574" s="26" t="s">
        <v>495</v>
      </c>
      <c r="G574" s="26">
        <v>1000057087</v>
      </c>
      <c r="H574" s="28" t="s">
        <v>42</v>
      </c>
      <c r="I574" s="29">
        <v>48762.400000000001</v>
      </c>
      <c r="J574" s="29">
        <v>4097.25</v>
      </c>
      <c r="K574" s="23">
        <f t="shared" si="26"/>
        <v>52859.65</v>
      </c>
      <c r="L574" s="35"/>
    </row>
    <row r="575" spans="1:12" x14ac:dyDescent="0.25">
      <c r="A575" s="24">
        <v>44761</v>
      </c>
      <c r="B575" s="25" t="s">
        <v>15</v>
      </c>
      <c r="C575" s="25"/>
      <c r="D575" s="26" t="s">
        <v>87</v>
      </c>
      <c r="E575" s="26">
        <v>27148</v>
      </c>
      <c r="F575" s="26" t="s">
        <v>1547</v>
      </c>
      <c r="G575" s="26">
        <v>1000057032</v>
      </c>
      <c r="H575" s="28" t="s">
        <v>42</v>
      </c>
      <c r="I575" s="29">
        <v>3987.35</v>
      </c>
      <c r="J575" s="29">
        <v>717.72</v>
      </c>
      <c r="K575" s="23">
        <f t="shared" si="26"/>
        <v>4705.07</v>
      </c>
      <c r="L575" s="35"/>
    </row>
    <row r="576" spans="1:12" x14ac:dyDescent="0.25">
      <c r="A576" s="24">
        <v>44761</v>
      </c>
      <c r="B576" s="25" t="s">
        <v>15</v>
      </c>
      <c r="C576" s="25"/>
      <c r="D576" s="26" t="s">
        <v>87</v>
      </c>
      <c r="E576" s="26">
        <v>27149</v>
      </c>
      <c r="F576" s="26" t="s">
        <v>496</v>
      </c>
      <c r="G576" s="26">
        <v>1000057102</v>
      </c>
      <c r="H576" s="28" t="s">
        <v>42</v>
      </c>
      <c r="I576" s="29">
        <v>2304.41</v>
      </c>
      <c r="J576" s="29">
        <v>414.79</v>
      </c>
      <c r="K576" s="23">
        <f t="shared" si="26"/>
        <v>2719.2</v>
      </c>
      <c r="L576" s="35"/>
    </row>
    <row r="577" spans="1:12" x14ac:dyDescent="0.25">
      <c r="A577" s="24">
        <v>44794</v>
      </c>
      <c r="B577" s="25" t="s">
        <v>15</v>
      </c>
      <c r="C577" s="25"/>
      <c r="D577" s="26" t="s">
        <v>87</v>
      </c>
      <c r="E577" s="26">
        <v>27166</v>
      </c>
      <c r="F577" s="26" t="s">
        <v>497</v>
      </c>
      <c r="G577" s="26">
        <v>1000057145</v>
      </c>
      <c r="H577" s="28" t="s">
        <v>498</v>
      </c>
      <c r="I577" s="29">
        <v>113124.74</v>
      </c>
      <c r="J577" s="29">
        <v>8194.5</v>
      </c>
      <c r="K577" s="23">
        <f t="shared" si="26"/>
        <v>121319.24</v>
      </c>
      <c r="L577" s="35"/>
    </row>
    <row r="578" spans="1:12" x14ac:dyDescent="0.25">
      <c r="A578" s="24">
        <v>44804</v>
      </c>
      <c r="B578" s="25" t="s">
        <v>15</v>
      </c>
      <c r="C578" s="25" t="s">
        <v>1482</v>
      </c>
      <c r="D578" s="26" t="s">
        <v>87</v>
      </c>
      <c r="E578" s="26">
        <v>27221</v>
      </c>
      <c r="F578" s="26" t="s">
        <v>502</v>
      </c>
      <c r="G578" s="26" t="s">
        <v>172</v>
      </c>
      <c r="H578" s="28" t="s">
        <v>501</v>
      </c>
      <c r="I578" s="29">
        <v>8888.8799999999992</v>
      </c>
      <c r="J578" s="29">
        <v>1600</v>
      </c>
      <c r="K578" s="44">
        <f t="shared" si="26"/>
        <v>10488.88</v>
      </c>
      <c r="L578" s="35"/>
    </row>
    <row r="579" spans="1:12" x14ac:dyDescent="0.25">
      <c r="A579" s="24">
        <v>44805</v>
      </c>
      <c r="B579" s="25" t="s">
        <v>15</v>
      </c>
      <c r="C579" s="25" t="s">
        <v>1482</v>
      </c>
      <c r="D579" s="26" t="s">
        <v>87</v>
      </c>
      <c r="E579" s="26">
        <v>27373</v>
      </c>
      <c r="F579" s="26" t="s">
        <v>500</v>
      </c>
      <c r="G579" s="26" t="s">
        <v>172</v>
      </c>
      <c r="H579" s="28" t="s">
        <v>501</v>
      </c>
      <c r="I579" s="29">
        <v>8888.8799999999992</v>
      </c>
      <c r="J579" s="29">
        <v>1600</v>
      </c>
      <c r="K579" s="44">
        <f t="shared" si="26"/>
        <v>10488.88</v>
      </c>
      <c r="L579" s="35"/>
    </row>
    <row r="580" spans="1:12" x14ac:dyDescent="0.25">
      <c r="A580" s="24">
        <v>44765</v>
      </c>
      <c r="B580" s="25" t="s">
        <v>15</v>
      </c>
      <c r="C580" s="25" t="s">
        <v>1482</v>
      </c>
      <c r="D580" s="26" t="s">
        <v>87</v>
      </c>
      <c r="E580" s="26">
        <v>27523</v>
      </c>
      <c r="F580" s="26" t="s">
        <v>506</v>
      </c>
      <c r="G580" s="26"/>
      <c r="H580" s="28" t="s">
        <v>50</v>
      </c>
      <c r="I580" s="29">
        <v>34000</v>
      </c>
      <c r="J580" s="29">
        <v>6120.11</v>
      </c>
      <c r="K580" s="23">
        <f t="shared" si="26"/>
        <v>40120.11</v>
      </c>
      <c r="L580" s="35"/>
    </row>
    <row r="581" spans="1:12" x14ac:dyDescent="0.25">
      <c r="A581" s="24">
        <v>44860</v>
      </c>
      <c r="B581" s="25" t="s">
        <v>15</v>
      </c>
      <c r="C581" s="25"/>
      <c r="D581" s="26" t="s">
        <v>87</v>
      </c>
      <c r="E581" s="26">
        <v>27525</v>
      </c>
      <c r="F581" s="26" t="s">
        <v>499</v>
      </c>
      <c r="G581" s="26">
        <v>1000057535</v>
      </c>
      <c r="H581" s="28" t="s">
        <v>50</v>
      </c>
      <c r="I581" s="29">
        <v>9900</v>
      </c>
      <c r="J581" s="29">
        <v>1782</v>
      </c>
      <c r="K581" s="23">
        <f t="shared" si="26"/>
        <v>11682</v>
      </c>
      <c r="L581" s="35"/>
    </row>
    <row r="582" spans="1:12" x14ac:dyDescent="0.25">
      <c r="A582" s="24">
        <v>44837</v>
      </c>
      <c r="B582" s="25" t="s">
        <v>15</v>
      </c>
      <c r="C582" s="25" t="s">
        <v>1487</v>
      </c>
      <c r="D582" s="26" t="s">
        <v>87</v>
      </c>
      <c r="E582" s="26">
        <v>27574</v>
      </c>
      <c r="F582" s="26" t="s">
        <v>503</v>
      </c>
      <c r="G582" s="26" t="s">
        <v>172</v>
      </c>
      <c r="H582" s="28" t="s">
        <v>501</v>
      </c>
      <c r="I582" s="29">
        <v>8888.8799999999992</v>
      </c>
      <c r="J582" s="29">
        <v>1600</v>
      </c>
      <c r="K582" s="23">
        <f t="shared" si="26"/>
        <v>10488.88</v>
      </c>
      <c r="L582" s="30"/>
    </row>
    <row r="583" spans="1:12" x14ac:dyDescent="0.25">
      <c r="A583" s="24">
        <v>44884</v>
      </c>
      <c r="B583" s="25" t="s">
        <v>15</v>
      </c>
      <c r="C583" s="25"/>
      <c r="D583" s="26" t="s">
        <v>87</v>
      </c>
      <c r="E583" s="26">
        <v>27695</v>
      </c>
      <c r="F583" s="26" t="s">
        <v>504</v>
      </c>
      <c r="G583" s="26">
        <v>1000057732</v>
      </c>
      <c r="H583" s="28" t="s">
        <v>505</v>
      </c>
      <c r="I583" s="29">
        <v>36132.6</v>
      </c>
      <c r="J583" s="29">
        <v>6503.87</v>
      </c>
      <c r="K583" s="23">
        <f t="shared" si="26"/>
        <v>42636.47</v>
      </c>
      <c r="L583" s="35"/>
    </row>
    <row r="584" spans="1:12" x14ac:dyDescent="0.25">
      <c r="A584" s="24">
        <v>44866</v>
      </c>
      <c r="B584" s="25" t="s">
        <v>15</v>
      </c>
      <c r="C584" s="25" t="s">
        <v>1487</v>
      </c>
      <c r="D584" s="26" t="s">
        <v>87</v>
      </c>
      <c r="E584" s="26">
        <v>27766</v>
      </c>
      <c r="F584" s="26" t="s">
        <v>1038</v>
      </c>
      <c r="G584" s="26" t="s">
        <v>172</v>
      </c>
      <c r="H584" s="28" t="s">
        <v>1039</v>
      </c>
      <c r="I584" s="29">
        <v>8888.8799999999992</v>
      </c>
      <c r="J584" s="29">
        <v>1600</v>
      </c>
      <c r="K584" s="23">
        <f t="shared" si="26"/>
        <v>10488.88</v>
      </c>
      <c r="L584" s="30"/>
    </row>
    <row r="585" spans="1:12" x14ac:dyDescent="0.25">
      <c r="A585" s="24">
        <v>44896</v>
      </c>
      <c r="B585" s="25" t="s">
        <v>15</v>
      </c>
      <c r="C585" s="25" t="s">
        <v>1487</v>
      </c>
      <c r="D585" s="26" t="s">
        <v>87</v>
      </c>
      <c r="E585" s="26">
        <v>27949</v>
      </c>
      <c r="F585" s="26" t="s">
        <v>962</v>
      </c>
      <c r="G585" s="26" t="s">
        <v>172</v>
      </c>
      <c r="H585" s="28" t="s">
        <v>1039</v>
      </c>
      <c r="I585" s="29">
        <v>8888.8799999999992</v>
      </c>
      <c r="J585" s="29">
        <v>1600</v>
      </c>
      <c r="K585" s="23">
        <f t="shared" si="26"/>
        <v>10488.88</v>
      </c>
      <c r="L585" s="30"/>
    </row>
    <row r="586" spans="1:12" x14ac:dyDescent="0.25">
      <c r="A586" s="24">
        <v>44929</v>
      </c>
      <c r="B586" s="25" t="s">
        <v>15</v>
      </c>
      <c r="C586" s="25" t="s">
        <v>1487</v>
      </c>
      <c r="D586" s="26" t="s">
        <v>87</v>
      </c>
      <c r="E586" s="26">
        <v>28100</v>
      </c>
      <c r="F586" s="26" t="s">
        <v>1548</v>
      </c>
      <c r="G586" s="26" t="s">
        <v>172</v>
      </c>
      <c r="H586" s="28" t="s">
        <v>1039</v>
      </c>
      <c r="I586" s="29">
        <v>8888.8799999999992</v>
      </c>
      <c r="J586" s="29">
        <v>1600</v>
      </c>
      <c r="K586" s="23">
        <f t="shared" si="26"/>
        <v>10488.88</v>
      </c>
      <c r="L586" s="30"/>
    </row>
    <row r="587" spans="1:12" x14ac:dyDescent="0.25">
      <c r="A587" s="24">
        <v>44958</v>
      </c>
      <c r="B587" s="25" t="s">
        <v>15</v>
      </c>
      <c r="C587" s="25" t="s">
        <v>1487</v>
      </c>
      <c r="D587" s="26" t="s">
        <v>87</v>
      </c>
      <c r="E587" s="26">
        <v>28239</v>
      </c>
      <c r="F587" s="26" t="s">
        <v>1549</v>
      </c>
      <c r="G587" s="26" t="s">
        <v>172</v>
      </c>
      <c r="H587" s="28" t="s">
        <v>1039</v>
      </c>
      <c r="I587" s="29">
        <v>8888.8799999999992</v>
      </c>
      <c r="J587" s="29">
        <v>1600</v>
      </c>
      <c r="K587" s="23">
        <f t="shared" si="26"/>
        <v>10488.88</v>
      </c>
      <c r="L587" s="30"/>
    </row>
    <row r="588" spans="1:12" x14ac:dyDescent="0.25">
      <c r="A588" s="24">
        <v>44978</v>
      </c>
      <c r="B588" s="25" t="s">
        <v>15</v>
      </c>
      <c r="C588" s="25" t="s">
        <v>1487</v>
      </c>
      <c r="D588" s="26" t="s">
        <v>87</v>
      </c>
      <c r="E588" s="59">
        <v>28346</v>
      </c>
      <c r="F588" s="60" t="s">
        <v>1550</v>
      </c>
      <c r="G588" s="26" t="s">
        <v>172</v>
      </c>
      <c r="H588" s="28" t="s">
        <v>1039</v>
      </c>
      <c r="I588" s="29">
        <v>9900</v>
      </c>
      <c r="J588" s="29">
        <v>1782</v>
      </c>
      <c r="K588" s="23">
        <f t="shared" si="26"/>
        <v>11682</v>
      </c>
      <c r="L588" s="30"/>
    </row>
    <row r="589" spans="1:12" x14ac:dyDescent="0.25">
      <c r="A589" s="51"/>
      <c r="B589" s="52" t="s">
        <v>1426</v>
      </c>
      <c r="C589" s="52"/>
      <c r="D589" s="53">
        <f>D590</f>
        <v>109449009</v>
      </c>
      <c r="E589" s="139" t="str">
        <f>H590</f>
        <v xml:space="preserve">MAT. GASTABE </v>
      </c>
      <c r="F589" s="140"/>
      <c r="G589" s="140"/>
      <c r="H589" s="141"/>
      <c r="I589" s="54"/>
      <c r="J589" s="54"/>
      <c r="K589" s="54"/>
      <c r="L589" s="55">
        <f>SUM(K590)</f>
        <v>34102</v>
      </c>
    </row>
    <row r="590" spans="1:12" x14ac:dyDescent="0.25">
      <c r="A590" s="24">
        <v>44830</v>
      </c>
      <c r="B590" s="25" t="s">
        <v>1426</v>
      </c>
      <c r="C590" s="25"/>
      <c r="D590" s="26">
        <v>109449009</v>
      </c>
      <c r="E590" s="26">
        <v>989</v>
      </c>
      <c r="F590" s="26" t="s">
        <v>508</v>
      </c>
      <c r="G590" s="26">
        <v>1000057493</v>
      </c>
      <c r="H590" s="28" t="s">
        <v>509</v>
      </c>
      <c r="I590" s="29">
        <v>28900</v>
      </c>
      <c r="J590" s="29">
        <v>5202</v>
      </c>
      <c r="K590" s="23">
        <f>I590+J590-L590</f>
        <v>34102</v>
      </c>
      <c r="L590" s="35"/>
    </row>
    <row r="591" spans="1:12" x14ac:dyDescent="0.25">
      <c r="A591" s="51"/>
      <c r="B591" s="52">
        <f>[1]PAGOS!B16</f>
        <v>2022</v>
      </c>
      <c r="C591" s="52"/>
      <c r="D591" s="53">
        <f>[1]PAGOS!C16</f>
        <v>44727</v>
      </c>
      <c r="E591" s="139" t="s">
        <v>453</v>
      </c>
      <c r="F591" s="140"/>
      <c r="G591" s="140"/>
      <c r="H591" s="141"/>
      <c r="I591" s="54"/>
      <c r="J591" s="54"/>
      <c r="K591" s="54"/>
      <c r="L591" s="55">
        <f>SUM(K592:K597)</f>
        <v>214974.59</v>
      </c>
    </row>
    <row r="592" spans="1:12" x14ac:dyDescent="0.25">
      <c r="A592" s="24">
        <v>44749</v>
      </c>
      <c r="B592" s="25" t="s">
        <v>4</v>
      </c>
      <c r="C592" s="25"/>
      <c r="D592" s="26" t="s">
        <v>88</v>
      </c>
      <c r="E592" s="26">
        <v>328294388</v>
      </c>
      <c r="F592" s="26" t="s">
        <v>511</v>
      </c>
      <c r="G592" s="26">
        <v>1000057038</v>
      </c>
      <c r="H592" s="28" t="s">
        <v>510</v>
      </c>
      <c r="I592" s="29">
        <v>79386.92</v>
      </c>
      <c r="J592" s="29">
        <v>7455.99</v>
      </c>
      <c r="K592" s="23">
        <f t="shared" ref="K592:K597" si="27">I592+J592-L592</f>
        <v>86842.91</v>
      </c>
      <c r="L592" s="35"/>
    </row>
    <row r="593" spans="1:12" x14ac:dyDescent="0.25">
      <c r="A593" s="24">
        <v>44776</v>
      </c>
      <c r="B593" s="25" t="s">
        <v>4</v>
      </c>
      <c r="C593" s="25"/>
      <c r="D593" s="26" t="s">
        <v>88</v>
      </c>
      <c r="E593" s="26">
        <v>328514127</v>
      </c>
      <c r="F593" s="26" t="s">
        <v>512</v>
      </c>
      <c r="G593" s="26">
        <v>1000057204</v>
      </c>
      <c r="H593" s="28" t="s">
        <v>90</v>
      </c>
      <c r="I593" s="29">
        <v>116622</v>
      </c>
      <c r="J593" s="50"/>
      <c r="K593" s="23">
        <f t="shared" si="27"/>
        <v>116622</v>
      </c>
      <c r="L593" s="35"/>
    </row>
    <row r="594" spans="1:12" x14ac:dyDescent="0.25">
      <c r="A594" s="24">
        <v>44776</v>
      </c>
      <c r="B594" s="25" t="s">
        <v>4</v>
      </c>
      <c r="C594" s="25"/>
      <c r="D594" s="26" t="s">
        <v>88</v>
      </c>
      <c r="E594" s="26">
        <v>328514125</v>
      </c>
      <c r="F594" s="26" t="s">
        <v>513</v>
      </c>
      <c r="G594" s="26">
        <v>1000057205</v>
      </c>
      <c r="H594" s="28" t="s">
        <v>89</v>
      </c>
      <c r="I594" s="29">
        <v>7680</v>
      </c>
      <c r="J594" s="50">
        <v>1228.8</v>
      </c>
      <c r="K594" s="23">
        <f t="shared" si="27"/>
        <v>8908.7999999999993</v>
      </c>
      <c r="L594" s="35"/>
    </row>
    <row r="595" spans="1:12" x14ac:dyDescent="0.25">
      <c r="A595" s="24">
        <v>44776</v>
      </c>
      <c r="B595" s="25" t="s">
        <v>4</v>
      </c>
      <c r="C595" s="25"/>
      <c r="D595" s="26" t="s">
        <v>88</v>
      </c>
      <c r="E595" s="26">
        <v>328514128</v>
      </c>
      <c r="F595" s="26" t="s">
        <v>514</v>
      </c>
      <c r="G595" s="26">
        <v>1000057207</v>
      </c>
      <c r="H595" s="28" t="s">
        <v>91</v>
      </c>
      <c r="I595" s="29">
        <v>42336</v>
      </c>
      <c r="J595" s="50">
        <v>7620.48</v>
      </c>
      <c r="K595" s="23">
        <f t="shared" si="27"/>
        <v>49956.479999999996</v>
      </c>
      <c r="L595" s="35"/>
    </row>
    <row r="596" spans="1:12" x14ac:dyDescent="0.25">
      <c r="A596" s="24">
        <v>44749</v>
      </c>
      <c r="B596" s="25" t="s">
        <v>4</v>
      </c>
      <c r="C596" s="25"/>
      <c r="D596" s="26" t="s">
        <v>88</v>
      </c>
      <c r="E596" s="26">
        <v>328303812</v>
      </c>
      <c r="F596" s="26" t="s">
        <v>515</v>
      </c>
      <c r="G596" s="26" t="s">
        <v>516</v>
      </c>
      <c r="H596" s="28" t="s">
        <v>517</v>
      </c>
      <c r="I596" s="29">
        <v>-45942</v>
      </c>
      <c r="J596" s="50"/>
      <c r="K596" s="23">
        <f t="shared" si="27"/>
        <v>-45942</v>
      </c>
      <c r="L596" s="35"/>
    </row>
    <row r="597" spans="1:12" x14ac:dyDescent="0.25">
      <c r="A597" s="24">
        <v>44776</v>
      </c>
      <c r="B597" s="25" t="s">
        <v>4</v>
      </c>
      <c r="C597" s="25"/>
      <c r="D597" s="26" t="s">
        <v>88</v>
      </c>
      <c r="E597" s="26">
        <v>328523927</v>
      </c>
      <c r="F597" s="26" t="s">
        <v>518</v>
      </c>
      <c r="G597" s="26" t="s">
        <v>516</v>
      </c>
      <c r="H597" s="28" t="s">
        <v>92</v>
      </c>
      <c r="I597" s="29">
        <v>-1413.6</v>
      </c>
      <c r="J597" s="50"/>
      <c r="K597" s="23">
        <f t="shared" si="27"/>
        <v>-1413.6</v>
      </c>
      <c r="L597" s="35"/>
    </row>
    <row r="598" spans="1:12" x14ac:dyDescent="0.25">
      <c r="A598" s="51"/>
      <c r="B598" s="52" t="s">
        <v>20</v>
      </c>
      <c r="C598" s="52"/>
      <c r="D598" s="53" t="s">
        <v>93</v>
      </c>
      <c r="E598" s="139" t="s">
        <v>8</v>
      </c>
      <c r="F598" s="140"/>
      <c r="G598" s="140"/>
      <c r="H598" s="140"/>
      <c r="I598" s="110"/>
      <c r="J598" s="110"/>
      <c r="K598" s="66"/>
      <c r="L598" s="55">
        <f>SUM(K599:K644)</f>
        <v>4329496.96</v>
      </c>
    </row>
    <row r="599" spans="1:12" x14ac:dyDescent="0.25">
      <c r="A599" s="24">
        <v>44610</v>
      </c>
      <c r="B599" s="25" t="s">
        <v>20</v>
      </c>
      <c r="C599" s="25"/>
      <c r="D599" s="26" t="s">
        <v>93</v>
      </c>
      <c r="E599" s="26">
        <v>179</v>
      </c>
      <c r="F599" s="26" t="s">
        <v>227</v>
      </c>
      <c r="G599" s="26">
        <v>1000056045</v>
      </c>
      <c r="H599" s="28" t="s">
        <v>8</v>
      </c>
      <c r="I599" s="29">
        <v>68572.84</v>
      </c>
      <c r="J599" s="29">
        <v>0</v>
      </c>
      <c r="K599" s="23">
        <f t="shared" ref="K599:K644" si="28">I599+J599-L599</f>
        <v>68572.84</v>
      </c>
      <c r="L599" s="35"/>
    </row>
    <row r="600" spans="1:12" x14ac:dyDescent="0.25">
      <c r="A600" s="24">
        <v>44641</v>
      </c>
      <c r="B600" s="25" t="s">
        <v>20</v>
      </c>
      <c r="C600" s="25"/>
      <c r="D600" s="26" t="s">
        <v>93</v>
      </c>
      <c r="E600" s="26">
        <v>191</v>
      </c>
      <c r="F600" s="26" t="s">
        <v>521</v>
      </c>
      <c r="G600" s="26">
        <v>1000056254</v>
      </c>
      <c r="H600" s="28" t="s">
        <v>8</v>
      </c>
      <c r="I600" s="29">
        <v>103280</v>
      </c>
      <c r="J600" s="29">
        <v>18590.400000000001</v>
      </c>
      <c r="K600" s="23">
        <f t="shared" si="28"/>
        <v>121870.39999999999</v>
      </c>
      <c r="L600" s="35"/>
    </row>
    <row r="601" spans="1:12" x14ac:dyDescent="0.25">
      <c r="A601" s="24">
        <v>44663</v>
      </c>
      <c r="B601" s="25" t="s">
        <v>20</v>
      </c>
      <c r="C601" s="25"/>
      <c r="D601" s="26" t="s">
        <v>93</v>
      </c>
      <c r="E601" s="26">
        <v>201</v>
      </c>
      <c r="F601" s="26" t="s">
        <v>239</v>
      </c>
      <c r="G601" s="26">
        <v>1000056422</v>
      </c>
      <c r="H601" s="28" t="s">
        <v>8</v>
      </c>
      <c r="I601" s="29">
        <v>164575.20000000001</v>
      </c>
      <c r="J601" s="29"/>
      <c r="K601" s="23">
        <f t="shared" si="28"/>
        <v>164575.20000000001</v>
      </c>
      <c r="L601" s="35"/>
    </row>
    <row r="602" spans="1:12" x14ac:dyDescent="0.25">
      <c r="A602" s="24">
        <v>44663</v>
      </c>
      <c r="B602" s="25" t="s">
        <v>20</v>
      </c>
      <c r="C602" s="25"/>
      <c r="D602" s="26" t="s">
        <v>93</v>
      </c>
      <c r="E602" s="26">
        <v>202</v>
      </c>
      <c r="F602" s="26" t="s">
        <v>240</v>
      </c>
      <c r="G602" s="26">
        <v>1000056439</v>
      </c>
      <c r="H602" s="28" t="s">
        <v>8</v>
      </c>
      <c r="I602" s="29">
        <v>109716.8</v>
      </c>
      <c r="J602" s="29"/>
      <c r="K602" s="23">
        <f t="shared" si="28"/>
        <v>109716.8</v>
      </c>
      <c r="L602" s="35"/>
    </row>
    <row r="603" spans="1:12" x14ac:dyDescent="0.25">
      <c r="A603" s="24">
        <v>44663</v>
      </c>
      <c r="B603" s="25" t="s">
        <v>20</v>
      </c>
      <c r="C603" s="25"/>
      <c r="D603" s="26" t="s">
        <v>93</v>
      </c>
      <c r="E603" s="26">
        <v>205</v>
      </c>
      <c r="F603" s="26" t="s">
        <v>243</v>
      </c>
      <c r="G603" s="26">
        <v>1000056440</v>
      </c>
      <c r="H603" s="28" t="s">
        <v>8</v>
      </c>
      <c r="I603" s="29">
        <v>64980</v>
      </c>
      <c r="J603" s="29">
        <v>11696.4</v>
      </c>
      <c r="K603" s="23">
        <f t="shared" si="28"/>
        <v>76676.399999999994</v>
      </c>
      <c r="L603" s="35"/>
    </row>
    <row r="604" spans="1:12" x14ac:dyDescent="0.25">
      <c r="A604" s="24">
        <v>44676</v>
      </c>
      <c r="B604" s="25" t="s">
        <v>20</v>
      </c>
      <c r="C604" s="25"/>
      <c r="D604" s="26" t="s">
        <v>93</v>
      </c>
      <c r="E604" s="26">
        <v>208</v>
      </c>
      <c r="F604" s="26" t="s">
        <v>246</v>
      </c>
      <c r="G604" s="26">
        <v>1000056333</v>
      </c>
      <c r="H604" s="28" t="s">
        <v>8</v>
      </c>
      <c r="I604" s="29">
        <v>109334</v>
      </c>
      <c r="J604" s="29">
        <v>19680.12</v>
      </c>
      <c r="K604" s="23">
        <f t="shared" si="28"/>
        <v>129014.12</v>
      </c>
      <c r="L604" s="35"/>
    </row>
    <row r="605" spans="1:12" x14ac:dyDescent="0.25">
      <c r="A605" s="24">
        <v>44677</v>
      </c>
      <c r="B605" s="25" t="s">
        <v>20</v>
      </c>
      <c r="C605" s="25"/>
      <c r="D605" s="26" t="s">
        <v>93</v>
      </c>
      <c r="E605" s="26">
        <v>212</v>
      </c>
      <c r="F605" s="26" t="s">
        <v>250</v>
      </c>
      <c r="G605" s="26">
        <v>1000056502</v>
      </c>
      <c r="H605" s="28" t="s">
        <v>522</v>
      </c>
      <c r="I605" s="29">
        <v>61749.599999999999</v>
      </c>
      <c r="J605" s="29">
        <v>11114.93</v>
      </c>
      <c r="K605" s="23">
        <f t="shared" si="28"/>
        <v>72864.53</v>
      </c>
      <c r="L605" s="35"/>
    </row>
    <row r="606" spans="1:12" x14ac:dyDescent="0.25">
      <c r="A606" s="24">
        <v>44680</v>
      </c>
      <c r="B606" s="25" t="s">
        <v>20</v>
      </c>
      <c r="C606" s="25"/>
      <c r="D606" s="26" t="s">
        <v>93</v>
      </c>
      <c r="E606" s="26">
        <v>214</v>
      </c>
      <c r="F606" s="26" t="s">
        <v>252</v>
      </c>
      <c r="G606" s="26">
        <v>1000056555</v>
      </c>
      <c r="H606" s="28" t="s">
        <v>8</v>
      </c>
      <c r="I606" s="29">
        <v>46800</v>
      </c>
      <c r="J606" s="29">
        <v>8424</v>
      </c>
      <c r="K606" s="23">
        <f t="shared" si="28"/>
        <v>55224</v>
      </c>
      <c r="L606" s="35"/>
    </row>
    <row r="607" spans="1:12" x14ac:dyDescent="0.25">
      <c r="A607" s="24">
        <v>44745</v>
      </c>
      <c r="B607" s="25" t="s">
        <v>20</v>
      </c>
      <c r="C607" s="25"/>
      <c r="D607" s="26" t="s">
        <v>93</v>
      </c>
      <c r="E607" s="26">
        <v>216</v>
      </c>
      <c r="F607" s="26" t="s">
        <v>523</v>
      </c>
      <c r="G607" s="26">
        <v>1000056554</v>
      </c>
      <c r="H607" s="28" t="s">
        <v>8</v>
      </c>
      <c r="I607" s="29">
        <v>97900</v>
      </c>
      <c r="J607" s="29">
        <v>17622</v>
      </c>
      <c r="K607" s="23">
        <f t="shared" si="28"/>
        <v>115522</v>
      </c>
      <c r="L607" s="35"/>
    </row>
    <row r="608" spans="1:12" x14ac:dyDescent="0.25">
      <c r="A608" s="24">
        <v>44691</v>
      </c>
      <c r="B608" s="25" t="s">
        <v>20</v>
      </c>
      <c r="C608" s="25"/>
      <c r="D608" s="26" t="s">
        <v>93</v>
      </c>
      <c r="E608" s="26">
        <v>218</v>
      </c>
      <c r="F608" s="26" t="s">
        <v>256</v>
      </c>
      <c r="G608" s="26">
        <v>1000056624</v>
      </c>
      <c r="H608" s="28" t="s">
        <v>42</v>
      </c>
      <c r="I608" s="29">
        <v>120600</v>
      </c>
      <c r="J608" s="29">
        <v>21708</v>
      </c>
      <c r="K608" s="23">
        <f t="shared" si="28"/>
        <v>142308</v>
      </c>
      <c r="L608" s="35"/>
    </row>
    <row r="609" spans="1:12" x14ac:dyDescent="0.25">
      <c r="A609" s="24">
        <v>44691</v>
      </c>
      <c r="B609" s="25" t="s">
        <v>20</v>
      </c>
      <c r="C609" s="25"/>
      <c r="D609" s="26" t="s">
        <v>93</v>
      </c>
      <c r="E609" s="26">
        <v>220</v>
      </c>
      <c r="F609" s="26" t="s">
        <v>254</v>
      </c>
      <c r="G609" s="26">
        <v>1000056599</v>
      </c>
      <c r="H609" s="28" t="s">
        <v>8</v>
      </c>
      <c r="I609" s="29">
        <v>144000</v>
      </c>
      <c r="J609" s="29"/>
      <c r="K609" s="23">
        <f t="shared" si="28"/>
        <v>144000</v>
      </c>
      <c r="L609" s="35"/>
    </row>
    <row r="610" spans="1:12" x14ac:dyDescent="0.25">
      <c r="A610" s="24">
        <v>44732</v>
      </c>
      <c r="B610" s="25" t="s">
        <v>20</v>
      </c>
      <c r="C610" s="25"/>
      <c r="D610" s="26" t="s">
        <v>93</v>
      </c>
      <c r="E610" s="26">
        <v>242</v>
      </c>
      <c r="F610" s="26" t="s">
        <v>524</v>
      </c>
      <c r="G610" s="26">
        <v>1000056897</v>
      </c>
      <c r="H610" s="28" t="s">
        <v>42</v>
      </c>
      <c r="I610" s="29">
        <v>117480</v>
      </c>
      <c r="J610" s="29">
        <v>21146.400000000001</v>
      </c>
      <c r="K610" s="23">
        <f t="shared" si="28"/>
        <v>138626.4</v>
      </c>
      <c r="L610" s="35"/>
    </row>
    <row r="611" spans="1:12" x14ac:dyDescent="0.25">
      <c r="A611" s="24">
        <v>44799</v>
      </c>
      <c r="B611" s="25" t="s">
        <v>20</v>
      </c>
      <c r="C611" s="25"/>
      <c r="D611" s="26" t="s">
        <v>93</v>
      </c>
      <c r="E611" s="26">
        <v>245</v>
      </c>
      <c r="F611" s="26" t="s">
        <v>525</v>
      </c>
      <c r="G611" s="26">
        <v>1000056966</v>
      </c>
      <c r="H611" s="28" t="s">
        <v>42</v>
      </c>
      <c r="I611" s="29">
        <v>136100</v>
      </c>
      <c r="J611" s="29">
        <v>24498</v>
      </c>
      <c r="K611" s="23">
        <f t="shared" si="28"/>
        <v>160598</v>
      </c>
      <c r="L611" s="35"/>
    </row>
    <row r="612" spans="1:12" x14ac:dyDescent="0.25">
      <c r="A612" s="24">
        <v>44747</v>
      </c>
      <c r="B612" s="25" t="s">
        <v>20</v>
      </c>
      <c r="C612" s="25"/>
      <c r="D612" s="26" t="s">
        <v>93</v>
      </c>
      <c r="E612" s="26">
        <v>250</v>
      </c>
      <c r="F612" s="26" t="s">
        <v>526</v>
      </c>
      <c r="G612" s="26">
        <v>1000057009</v>
      </c>
      <c r="H612" s="28" t="s">
        <v>42</v>
      </c>
      <c r="I612" s="29">
        <v>96002.2</v>
      </c>
      <c r="J612" s="29">
        <v>0</v>
      </c>
      <c r="K612" s="23">
        <f t="shared" si="28"/>
        <v>96002.2</v>
      </c>
      <c r="L612" s="35"/>
    </row>
    <row r="613" spans="1:12" x14ac:dyDescent="0.25">
      <c r="A613" s="24">
        <v>44761</v>
      </c>
      <c r="B613" s="25" t="s">
        <v>20</v>
      </c>
      <c r="C613" s="25"/>
      <c r="D613" s="26" t="s">
        <v>93</v>
      </c>
      <c r="E613" s="26">
        <v>257</v>
      </c>
      <c r="F613" s="26" t="s">
        <v>527</v>
      </c>
      <c r="G613" s="26">
        <v>1000057103</v>
      </c>
      <c r="H613" s="28" t="s">
        <v>42</v>
      </c>
      <c r="I613" s="29">
        <v>97900</v>
      </c>
      <c r="J613" s="29">
        <v>17622</v>
      </c>
      <c r="K613" s="23">
        <f t="shared" si="28"/>
        <v>115522</v>
      </c>
      <c r="L613" s="35"/>
    </row>
    <row r="614" spans="1:12" x14ac:dyDescent="0.25">
      <c r="A614" s="24">
        <v>44801</v>
      </c>
      <c r="B614" s="25" t="s">
        <v>20</v>
      </c>
      <c r="C614" s="25"/>
      <c r="D614" s="26" t="s">
        <v>93</v>
      </c>
      <c r="E614" s="26">
        <v>269</v>
      </c>
      <c r="F614" s="26" t="s">
        <v>551</v>
      </c>
      <c r="G614" s="26">
        <v>1000057244</v>
      </c>
      <c r="H614" s="28" t="s">
        <v>552</v>
      </c>
      <c r="I614" s="29">
        <v>30588</v>
      </c>
      <c r="J614" s="29">
        <v>0</v>
      </c>
      <c r="K614" s="23">
        <f t="shared" si="28"/>
        <v>30588</v>
      </c>
      <c r="L614" s="35"/>
    </row>
    <row r="615" spans="1:12" x14ac:dyDescent="0.25">
      <c r="A615" s="24">
        <v>44783</v>
      </c>
      <c r="B615" s="25" t="s">
        <v>20</v>
      </c>
      <c r="C615" s="25"/>
      <c r="D615" s="26" t="s">
        <v>93</v>
      </c>
      <c r="E615" s="26">
        <v>273</v>
      </c>
      <c r="F615" s="26" t="s">
        <v>553</v>
      </c>
      <c r="G615" s="26">
        <v>1000057246</v>
      </c>
      <c r="H615" s="28" t="s">
        <v>544</v>
      </c>
      <c r="I615" s="29">
        <v>136000</v>
      </c>
      <c r="J615" s="29">
        <v>0</v>
      </c>
      <c r="K615" s="23">
        <f t="shared" si="28"/>
        <v>136000</v>
      </c>
      <c r="L615" s="35"/>
    </row>
    <row r="616" spans="1:12" x14ac:dyDescent="0.25">
      <c r="A616" s="24">
        <v>44784</v>
      </c>
      <c r="B616" s="25" t="s">
        <v>20</v>
      </c>
      <c r="C616" s="25"/>
      <c r="D616" s="26" t="s">
        <v>93</v>
      </c>
      <c r="E616" s="26">
        <v>274</v>
      </c>
      <c r="F616" s="26" t="s">
        <v>332</v>
      </c>
      <c r="G616" s="26">
        <v>1000057247</v>
      </c>
      <c r="H616" s="28" t="s">
        <v>554</v>
      </c>
      <c r="I616" s="29">
        <v>139302</v>
      </c>
      <c r="J616" s="29">
        <v>25074.36</v>
      </c>
      <c r="K616" s="23">
        <f t="shared" si="28"/>
        <v>164376.35999999999</v>
      </c>
      <c r="L616" s="35"/>
    </row>
    <row r="617" spans="1:12" x14ac:dyDescent="0.25">
      <c r="A617" s="24">
        <v>44792</v>
      </c>
      <c r="B617" s="25" t="s">
        <v>20</v>
      </c>
      <c r="C617" s="25"/>
      <c r="D617" s="26" t="s">
        <v>93</v>
      </c>
      <c r="E617" s="26">
        <v>280</v>
      </c>
      <c r="F617" s="26" t="s">
        <v>394</v>
      </c>
      <c r="G617" s="26">
        <v>1000057320</v>
      </c>
      <c r="H617" s="28" t="s">
        <v>42</v>
      </c>
      <c r="I617" s="29">
        <v>97900</v>
      </c>
      <c r="J617" s="29">
        <v>17622</v>
      </c>
      <c r="K617" s="23">
        <f t="shared" si="28"/>
        <v>115522</v>
      </c>
      <c r="L617" s="35"/>
    </row>
    <row r="618" spans="1:12" x14ac:dyDescent="0.25">
      <c r="A618" s="24">
        <v>44798</v>
      </c>
      <c r="B618" s="25" t="s">
        <v>20</v>
      </c>
      <c r="C618" s="25"/>
      <c r="D618" s="26" t="s">
        <v>93</v>
      </c>
      <c r="E618" s="26">
        <v>284</v>
      </c>
      <c r="F618" s="26" t="s">
        <v>397</v>
      </c>
      <c r="G618" s="26">
        <v>1000057352</v>
      </c>
      <c r="H618" s="28" t="s">
        <v>42</v>
      </c>
      <c r="I618" s="29">
        <v>31400</v>
      </c>
      <c r="J618" s="29">
        <v>5652</v>
      </c>
      <c r="K618" s="23">
        <f t="shared" si="28"/>
        <v>37052</v>
      </c>
      <c r="L618" s="35"/>
    </row>
    <row r="619" spans="1:12" x14ac:dyDescent="0.25">
      <c r="A619" s="24">
        <v>44809</v>
      </c>
      <c r="B619" s="25" t="s">
        <v>20</v>
      </c>
      <c r="C619" s="25"/>
      <c r="D619" s="26" t="s">
        <v>93</v>
      </c>
      <c r="E619" s="26">
        <v>289</v>
      </c>
      <c r="F619" s="26" t="s">
        <v>528</v>
      </c>
      <c r="G619" s="26">
        <v>1000057406</v>
      </c>
      <c r="H619" s="28" t="s">
        <v>529</v>
      </c>
      <c r="I619" s="29">
        <v>19668</v>
      </c>
      <c r="J619" s="29">
        <v>3540.24</v>
      </c>
      <c r="K619" s="23">
        <f t="shared" si="28"/>
        <v>23208.239999999998</v>
      </c>
      <c r="L619" s="35"/>
    </row>
    <row r="620" spans="1:12" x14ac:dyDescent="0.25">
      <c r="A620" s="24">
        <v>44809</v>
      </c>
      <c r="B620" s="25" t="s">
        <v>20</v>
      </c>
      <c r="C620" s="25"/>
      <c r="D620" s="26" t="s">
        <v>93</v>
      </c>
      <c r="E620" s="26">
        <v>290</v>
      </c>
      <c r="F620" s="26" t="s">
        <v>530</v>
      </c>
      <c r="G620" s="26">
        <v>1000057414</v>
      </c>
      <c r="H620" s="28" t="s">
        <v>531</v>
      </c>
      <c r="I620" s="29">
        <v>15700</v>
      </c>
      <c r="J620" s="29">
        <v>2826</v>
      </c>
      <c r="K620" s="23">
        <f t="shared" si="28"/>
        <v>18526</v>
      </c>
      <c r="L620" s="35"/>
    </row>
    <row r="621" spans="1:12" x14ac:dyDescent="0.25">
      <c r="A621" s="24">
        <v>44806</v>
      </c>
      <c r="B621" s="25" t="s">
        <v>20</v>
      </c>
      <c r="C621" s="25"/>
      <c r="D621" s="26" t="s">
        <v>93</v>
      </c>
      <c r="E621" s="26">
        <v>291</v>
      </c>
      <c r="F621" s="26" t="s">
        <v>533</v>
      </c>
      <c r="G621" s="26">
        <v>1000057429</v>
      </c>
      <c r="H621" s="28" t="s">
        <v>534</v>
      </c>
      <c r="I621" s="29">
        <v>115000</v>
      </c>
      <c r="J621" s="29">
        <v>0</v>
      </c>
      <c r="K621" s="23">
        <f t="shared" si="28"/>
        <v>115000</v>
      </c>
      <c r="L621" s="35"/>
    </row>
    <row r="622" spans="1:12" x14ac:dyDescent="0.25">
      <c r="A622" s="24">
        <v>44809</v>
      </c>
      <c r="B622" s="25" t="s">
        <v>20</v>
      </c>
      <c r="C622" s="25"/>
      <c r="D622" s="26" t="s">
        <v>93</v>
      </c>
      <c r="E622" s="26">
        <v>292</v>
      </c>
      <c r="F622" s="26" t="s">
        <v>401</v>
      </c>
      <c r="G622" s="26">
        <v>1000057415</v>
      </c>
      <c r="H622" s="28" t="s">
        <v>532</v>
      </c>
      <c r="I622" s="29">
        <v>160000</v>
      </c>
      <c r="J622" s="29">
        <v>0</v>
      </c>
      <c r="K622" s="23">
        <f t="shared" si="28"/>
        <v>160000</v>
      </c>
      <c r="L622" s="35"/>
    </row>
    <row r="623" spans="1:12" x14ac:dyDescent="0.25">
      <c r="A623" s="24">
        <v>44813</v>
      </c>
      <c r="B623" s="25" t="s">
        <v>20</v>
      </c>
      <c r="C623" s="25"/>
      <c r="D623" s="26" t="s">
        <v>93</v>
      </c>
      <c r="E623" s="26">
        <v>294</v>
      </c>
      <c r="F623" s="26" t="s">
        <v>535</v>
      </c>
      <c r="G623" s="26">
        <v>1000057430</v>
      </c>
      <c r="H623" s="28" t="s">
        <v>536</v>
      </c>
      <c r="I623" s="29">
        <v>120000</v>
      </c>
      <c r="J623" s="29">
        <v>0</v>
      </c>
      <c r="K623" s="23">
        <f t="shared" si="28"/>
        <v>120000</v>
      </c>
      <c r="L623" s="35"/>
    </row>
    <row r="624" spans="1:12" x14ac:dyDescent="0.25">
      <c r="A624" s="24">
        <v>44816</v>
      </c>
      <c r="B624" s="25" t="s">
        <v>20</v>
      </c>
      <c r="C624" s="25"/>
      <c r="D624" s="26" t="s">
        <v>93</v>
      </c>
      <c r="E624" s="26">
        <v>295</v>
      </c>
      <c r="F624" s="26" t="s">
        <v>542</v>
      </c>
      <c r="G624" s="26">
        <v>1000057488</v>
      </c>
      <c r="H624" s="28" t="s">
        <v>543</v>
      </c>
      <c r="I624" s="29">
        <v>3744</v>
      </c>
      <c r="J624" s="29">
        <v>673.92</v>
      </c>
      <c r="K624" s="23">
        <f t="shared" si="28"/>
        <v>4417.92</v>
      </c>
      <c r="L624" s="35"/>
    </row>
    <row r="625" spans="1:12" x14ac:dyDescent="0.25">
      <c r="A625" s="24">
        <v>44816</v>
      </c>
      <c r="B625" s="25" t="s">
        <v>20</v>
      </c>
      <c r="C625" s="25"/>
      <c r="D625" s="26" t="s">
        <v>93</v>
      </c>
      <c r="E625" s="26">
        <v>296</v>
      </c>
      <c r="F625" s="26" t="s">
        <v>541</v>
      </c>
      <c r="G625" s="26">
        <v>1000057487</v>
      </c>
      <c r="H625" s="28" t="s">
        <v>531</v>
      </c>
      <c r="I625" s="29">
        <v>4710</v>
      </c>
      <c r="J625" s="29">
        <v>847.8</v>
      </c>
      <c r="K625" s="23">
        <f t="shared" si="28"/>
        <v>5557.8</v>
      </c>
      <c r="L625" s="35"/>
    </row>
    <row r="626" spans="1:12" x14ac:dyDescent="0.25">
      <c r="A626" s="24">
        <v>44817</v>
      </c>
      <c r="B626" s="25" t="s">
        <v>20</v>
      </c>
      <c r="C626" s="25"/>
      <c r="D626" s="26" t="s">
        <v>93</v>
      </c>
      <c r="E626" s="26">
        <v>297</v>
      </c>
      <c r="F626" s="26" t="s">
        <v>537</v>
      </c>
      <c r="G626" s="26">
        <v>1000057473</v>
      </c>
      <c r="H626" s="28" t="s">
        <v>538</v>
      </c>
      <c r="I626" s="29">
        <v>15734.4</v>
      </c>
      <c r="J626" s="29">
        <v>2832.19</v>
      </c>
      <c r="K626" s="23">
        <f t="shared" si="28"/>
        <v>18566.59</v>
      </c>
      <c r="L626" s="35"/>
    </row>
    <row r="627" spans="1:12" x14ac:dyDescent="0.25">
      <c r="A627" s="24">
        <v>44818</v>
      </c>
      <c r="B627" s="25" t="s">
        <v>20</v>
      </c>
      <c r="C627" s="25"/>
      <c r="D627" s="26" t="s">
        <v>93</v>
      </c>
      <c r="E627" s="26">
        <v>299</v>
      </c>
      <c r="F627" s="26" t="s">
        <v>539</v>
      </c>
      <c r="G627" s="26">
        <v>1000057474</v>
      </c>
      <c r="H627" s="28" t="s">
        <v>540</v>
      </c>
      <c r="I627" s="29">
        <v>132000</v>
      </c>
      <c r="J627" s="29">
        <v>0</v>
      </c>
      <c r="K627" s="23">
        <f t="shared" si="28"/>
        <v>132000</v>
      </c>
      <c r="L627" s="35"/>
    </row>
    <row r="628" spans="1:12" x14ac:dyDescent="0.25">
      <c r="A628" s="24">
        <v>44824</v>
      </c>
      <c r="B628" s="25" t="s">
        <v>20</v>
      </c>
      <c r="C628" s="25"/>
      <c r="D628" s="26" t="s">
        <v>93</v>
      </c>
      <c r="E628" s="26">
        <v>303</v>
      </c>
      <c r="F628" s="26" t="s">
        <v>483</v>
      </c>
      <c r="G628" s="26">
        <v>1000057541</v>
      </c>
      <c r="H628" s="28" t="s">
        <v>546</v>
      </c>
      <c r="I628" s="29">
        <v>4672</v>
      </c>
      <c r="J628" s="29">
        <v>840.96</v>
      </c>
      <c r="K628" s="23">
        <f t="shared" si="28"/>
        <v>5512.96</v>
      </c>
      <c r="L628" s="35"/>
    </row>
    <row r="629" spans="1:12" x14ac:dyDescent="0.25">
      <c r="A629" s="24">
        <v>44824</v>
      </c>
      <c r="B629" s="25" t="s">
        <v>20</v>
      </c>
      <c r="C629" s="25"/>
      <c r="D629" s="26" t="s">
        <v>93</v>
      </c>
      <c r="E629" s="26">
        <v>304</v>
      </c>
      <c r="F629" s="26" t="s">
        <v>484</v>
      </c>
      <c r="G629" s="26">
        <v>1000057520</v>
      </c>
      <c r="H629" s="28" t="s">
        <v>544</v>
      </c>
      <c r="I629" s="29">
        <v>160800</v>
      </c>
      <c r="J629" s="29">
        <v>0</v>
      </c>
      <c r="K629" s="23">
        <f t="shared" si="28"/>
        <v>160800</v>
      </c>
      <c r="L629" s="35"/>
    </row>
    <row r="630" spans="1:12" x14ac:dyDescent="0.25">
      <c r="A630" s="24">
        <v>44915</v>
      </c>
      <c r="B630" s="25" t="s">
        <v>20</v>
      </c>
      <c r="C630" s="25"/>
      <c r="D630" s="26" t="s">
        <v>93</v>
      </c>
      <c r="E630" s="26">
        <v>305</v>
      </c>
      <c r="F630" s="26" t="s">
        <v>406</v>
      </c>
      <c r="G630" s="26">
        <v>1000057521</v>
      </c>
      <c r="H630" s="28" t="s">
        <v>545</v>
      </c>
      <c r="I630" s="29">
        <v>65560</v>
      </c>
      <c r="J630" s="29">
        <v>11800.8</v>
      </c>
      <c r="K630" s="23">
        <f t="shared" si="28"/>
        <v>77360.800000000003</v>
      </c>
      <c r="L630" s="35"/>
    </row>
    <row r="631" spans="1:12" x14ac:dyDescent="0.25">
      <c r="A631" s="24">
        <v>44827</v>
      </c>
      <c r="B631" s="25" t="s">
        <v>20</v>
      </c>
      <c r="C631" s="25"/>
      <c r="D631" s="26" t="s">
        <v>93</v>
      </c>
      <c r="E631" s="26">
        <v>311</v>
      </c>
      <c r="F631" s="26" t="s">
        <v>408</v>
      </c>
      <c r="G631" s="26">
        <v>1000057586</v>
      </c>
      <c r="H631" s="28" t="s">
        <v>536</v>
      </c>
      <c r="I631" s="29">
        <v>90000</v>
      </c>
      <c r="J631" s="29">
        <v>16200</v>
      </c>
      <c r="K631" s="23">
        <f t="shared" si="28"/>
        <v>106200</v>
      </c>
      <c r="L631" s="35"/>
    </row>
    <row r="632" spans="1:12" x14ac:dyDescent="0.25">
      <c r="A632" s="24">
        <v>44831</v>
      </c>
      <c r="B632" s="25" t="s">
        <v>20</v>
      </c>
      <c r="C632" s="25"/>
      <c r="D632" s="26" t="s">
        <v>93</v>
      </c>
      <c r="E632" s="26">
        <v>313</v>
      </c>
      <c r="F632" s="26" t="s">
        <v>548</v>
      </c>
      <c r="G632" s="26">
        <v>1000057596</v>
      </c>
      <c r="H632" s="28" t="s">
        <v>549</v>
      </c>
      <c r="I632" s="29">
        <v>49680</v>
      </c>
      <c r="J632" s="29">
        <v>0</v>
      </c>
      <c r="K632" s="23">
        <f t="shared" si="28"/>
        <v>49680</v>
      </c>
      <c r="L632" s="35"/>
    </row>
    <row r="633" spans="1:12" x14ac:dyDescent="0.25">
      <c r="A633" s="24">
        <v>44831</v>
      </c>
      <c r="B633" s="25" t="s">
        <v>20</v>
      </c>
      <c r="C633" s="25"/>
      <c r="D633" s="26" t="s">
        <v>93</v>
      </c>
      <c r="E633" s="26">
        <v>314</v>
      </c>
      <c r="F633" s="26" t="s">
        <v>547</v>
      </c>
      <c r="G633" s="26">
        <v>1000057595</v>
      </c>
      <c r="H633" s="28" t="s">
        <v>540</v>
      </c>
      <c r="I633" s="29">
        <v>128000</v>
      </c>
      <c r="J633" s="29">
        <v>0</v>
      </c>
      <c r="K633" s="23">
        <f t="shared" si="28"/>
        <v>128000</v>
      </c>
      <c r="L633" s="35"/>
    </row>
    <row r="634" spans="1:12" x14ac:dyDescent="0.25">
      <c r="A634" s="24">
        <v>44833</v>
      </c>
      <c r="B634" s="25" t="s">
        <v>20</v>
      </c>
      <c r="C634" s="25"/>
      <c r="D634" s="26" t="s">
        <v>93</v>
      </c>
      <c r="E634" s="26">
        <v>315</v>
      </c>
      <c r="F634" s="26" t="s">
        <v>550</v>
      </c>
      <c r="G634" s="26">
        <v>1000057629</v>
      </c>
      <c r="H634" s="28" t="s">
        <v>540</v>
      </c>
      <c r="I634" s="29">
        <v>6240</v>
      </c>
      <c r="J634" s="29">
        <v>1123.2</v>
      </c>
      <c r="K634" s="23">
        <f t="shared" si="28"/>
        <v>7363.2</v>
      </c>
      <c r="L634" s="35"/>
    </row>
    <row r="635" spans="1:12" x14ac:dyDescent="0.25">
      <c r="A635" s="24">
        <v>44855</v>
      </c>
      <c r="B635" s="25" t="s">
        <v>20</v>
      </c>
      <c r="C635" s="25"/>
      <c r="D635" s="26" t="s">
        <v>93</v>
      </c>
      <c r="E635" s="26">
        <v>340</v>
      </c>
      <c r="F635" s="26" t="s">
        <v>323</v>
      </c>
      <c r="G635" s="26">
        <v>1000057733</v>
      </c>
      <c r="H635" s="28" t="s">
        <v>42</v>
      </c>
      <c r="I635" s="29">
        <v>6240</v>
      </c>
      <c r="J635" s="29">
        <v>1123.2</v>
      </c>
      <c r="K635" s="23">
        <f t="shared" si="28"/>
        <v>7363.2</v>
      </c>
      <c r="L635" s="35"/>
    </row>
    <row r="636" spans="1:12" x14ac:dyDescent="0.25">
      <c r="A636" s="24">
        <v>44880</v>
      </c>
      <c r="B636" s="25" t="s">
        <v>20</v>
      </c>
      <c r="C636" s="25"/>
      <c r="D636" s="26" t="s">
        <v>93</v>
      </c>
      <c r="E636" s="26">
        <v>370</v>
      </c>
      <c r="F636" s="26" t="s">
        <v>353</v>
      </c>
      <c r="G636" s="26">
        <v>1000057885</v>
      </c>
      <c r="H636" s="28" t="s">
        <v>1237</v>
      </c>
      <c r="I636" s="29">
        <v>95850</v>
      </c>
      <c r="J636" s="29">
        <v>17253</v>
      </c>
      <c r="K636" s="23">
        <f t="shared" si="28"/>
        <v>113103</v>
      </c>
      <c r="L636" s="35"/>
    </row>
    <row r="637" spans="1:12" x14ac:dyDescent="0.25">
      <c r="A637" s="24">
        <v>44868</v>
      </c>
      <c r="B637" s="25" t="s">
        <v>20</v>
      </c>
      <c r="C637" s="25"/>
      <c r="D637" s="26" t="s">
        <v>93</v>
      </c>
      <c r="E637" s="26">
        <v>372</v>
      </c>
      <c r="F637" s="26" t="s">
        <v>563</v>
      </c>
      <c r="G637" s="26">
        <v>1000057823</v>
      </c>
      <c r="H637" s="28" t="s">
        <v>1236</v>
      </c>
      <c r="I637" s="29">
        <v>80500</v>
      </c>
      <c r="J637" s="29">
        <v>0</v>
      </c>
      <c r="K637" s="23">
        <f t="shared" si="28"/>
        <v>80500</v>
      </c>
      <c r="L637" s="30"/>
    </row>
    <row r="638" spans="1:12" x14ac:dyDescent="0.25">
      <c r="A638" s="24">
        <v>44886</v>
      </c>
      <c r="B638" s="25" t="s">
        <v>20</v>
      </c>
      <c r="C638" s="25"/>
      <c r="D638" s="26" t="s">
        <v>93</v>
      </c>
      <c r="E638" s="26">
        <v>373</v>
      </c>
      <c r="F638" s="26" t="s">
        <v>354</v>
      </c>
      <c r="G638" s="26">
        <v>1000057913</v>
      </c>
      <c r="H638" s="28" t="s">
        <v>1238</v>
      </c>
      <c r="I638" s="29">
        <v>80500</v>
      </c>
      <c r="J638" s="29">
        <v>0</v>
      </c>
      <c r="K638" s="23">
        <f t="shared" si="28"/>
        <v>80500</v>
      </c>
      <c r="L638" s="30"/>
    </row>
    <row r="639" spans="1:12" x14ac:dyDescent="0.25">
      <c r="A639" s="24">
        <v>44926</v>
      </c>
      <c r="B639" s="25" t="s">
        <v>20</v>
      </c>
      <c r="C639" s="25" t="s">
        <v>1487</v>
      </c>
      <c r="D639" s="26" t="s">
        <v>93</v>
      </c>
      <c r="E639" s="26">
        <v>374</v>
      </c>
      <c r="F639" s="26" t="s">
        <v>355</v>
      </c>
      <c r="G639" s="26">
        <v>1000057956</v>
      </c>
      <c r="H639" s="28" t="s">
        <v>1237</v>
      </c>
      <c r="I639" s="29">
        <v>95850</v>
      </c>
      <c r="J639" s="29">
        <v>17253</v>
      </c>
      <c r="K639" s="23">
        <f t="shared" si="28"/>
        <v>113103</v>
      </c>
      <c r="L639" s="30"/>
    </row>
    <row r="640" spans="1:12" x14ac:dyDescent="0.25">
      <c r="A640" s="24">
        <v>44887</v>
      </c>
      <c r="B640" s="25" t="s">
        <v>20</v>
      </c>
      <c r="C640" s="25"/>
      <c r="D640" s="26" t="s">
        <v>93</v>
      </c>
      <c r="E640" s="26">
        <v>375</v>
      </c>
      <c r="F640" s="26" t="s">
        <v>454</v>
      </c>
      <c r="G640" s="26">
        <v>1000057955</v>
      </c>
      <c r="H640" s="28" t="s">
        <v>1237</v>
      </c>
      <c r="I640" s="29">
        <v>95850</v>
      </c>
      <c r="J640" s="29">
        <v>17253</v>
      </c>
      <c r="K640" s="23">
        <f t="shared" si="28"/>
        <v>113103</v>
      </c>
      <c r="L640" s="30"/>
    </row>
    <row r="641" spans="1:12" x14ac:dyDescent="0.25">
      <c r="A641" s="56">
        <v>44587</v>
      </c>
      <c r="B641" s="25" t="s">
        <v>20</v>
      </c>
      <c r="C641" s="25" t="s">
        <v>1487</v>
      </c>
      <c r="D641" s="26" t="s">
        <v>93</v>
      </c>
      <c r="E641" s="26">
        <v>406</v>
      </c>
      <c r="F641" s="26" t="s">
        <v>434</v>
      </c>
      <c r="G641" s="26">
        <v>1000057885</v>
      </c>
      <c r="H641" s="28" t="s">
        <v>1551</v>
      </c>
      <c r="I641" s="57">
        <v>135000</v>
      </c>
      <c r="J641" s="57">
        <v>0</v>
      </c>
      <c r="K641" s="23">
        <f t="shared" si="28"/>
        <v>135000</v>
      </c>
      <c r="L641" s="30"/>
    </row>
    <row r="642" spans="1:12" x14ac:dyDescent="0.25">
      <c r="A642" s="56">
        <v>44588</v>
      </c>
      <c r="B642" s="25" t="s">
        <v>20</v>
      </c>
      <c r="C642" s="25" t="s">
        <v>1487</v>
      </c>
      <c r="D642" s="26" t="s">
        <v>93</v>
      </c>
      <c r="E642" s="26">
        <v>407</v>
      </c>
      <c r="F642" s="26" t="s">
        <v>428</v>
      </c>
      <c r="G642" s="26">
        <v>1000058191</v>
      </c>
      <c r="H642" s="28" t="s">
        <v>1551</v>
      </c>
      <c r="I642" s="57">
        <v>120000</v>
      </c>
      <c r="J642" s="57">
        <v>0</v>
      </c>
      <c r="K642" s="23">
        <f t="shared" si="28"/>
        <v>120000</v>
      </c>
      <c r="L642" s="30"/>
    </row>
    <row r="643" spans="1:12" x14ac:dyDescent="0.25">
      <c r="A643" s="56">
        <v>44591</v>
      </c>
      <c r="B643" s="25" t="s">
        <v>20</v>
      </c>
      <c r="C643" s="25" t="s">
        <v>1487</v>
      </c>
      <c r="D643" s="26" t="s">
        <v>93</v>
      </c>
      <c r="E643" s="26">
        <v>408</v>
      </c>
      <c r="F643" s="26" t="s">
        <v>1165</v>
      </c>
      <c r="G643" s="26">
        <v>1000058182</v>
      </c>
      <c r="H643" s="28" t="s">
        <v>1551</v>
      </c>
      <c r="I643" s="57">
        <v>120000</v>
      </c>
      <c r="J643" s="57">
        <v>0</v>
      </c>
      <c r="K643" s="23">
        <f t="shared" si="28"/>
        <v>120000</v>
      </c>
      <c r="L643" s="30"/>
    </row>
    <row r="644" spans="1:12" x14ac:dyDescent="0.25">
      <c r="A644" s="24">
        <v>44813</v>
      </c>
      <c r="B644" s="25" t="s">
        <v>20</v>
      </c>
      <c r="C644" s="25" t="s">
        <v>1487</v>
      </c>
      <c r="D644" s="26" t="s">
        <v>93</v>
      </c>
      <c r="E644" s="26">
        <v>2352</v>
      </c>
      <c r="F644" s="26" t="s">
        <v>264</v>
      </c>
      <c r="G644" s="26">
        <v>1000057430</v>
      </c>
      <c r="H644" s="28" t="s">
        <v>555</v>
      </c>
      <c r="I644" s="29">
        <v>120000</v>
      </c>
      <c r="J644" s="29">
        <v>0</v>
      </c>
      <c r="K644" s="23">
        <f t="shared" si="28"/>
        <v>120000</v>
      </c>
      <c r="L644" s="30"/>
    </row>
    <row r="645" spans="1:12" x14ac:dyDescent="0.25">
      <c r="A645" s="51"/>
      <c r="B645" s="52" t="s">
        <v>557</v>
      </c>
      <c r="C645" s="52"/>
      <c r="D645" s="53">
        <v>101012072</v>
      </c>
      <c r="E645" s="139" t="s">
        <v>42</v>
      </c>
      <c r="F645" s="140"/>
      <c r="G645" s="140"/>
      <c r="H645" s="141"/>
      <c r="I645" s="54"/>
      <c r="J645" s="54"/>
      <c r="K645" s="54"/>
      <c r="L645" s="55">
        <f>SUM(K646:K649)</f>
        <v>54959.64</v>
      </c>
    </row>
    <row r="646" spans="1:12" ht="29.25" x14ac:dyDescent="0.25">
      <c r="A646" s="24">
        <v>44915</v>
      </c>
      <c r="B646" s="25" t="s">
        <v>557</v>
      </c>
      <c r="C646" s="25"/>
      <c r="D646" s="26">
        <v>101012072</v>
      </c>
      <c r="E646" s="26">
        <v>10476</v>
      </c>
      <c r="F646" s="26" t="s">
        <v>1240</v>
      </c>
      <c r="G646" s="27" t="s">
        <v>1239</v>
      </c>
      <c r="H646" s="28" t="s">
        <v>558</v>
      </c>
      <c r="I646" s="29">
        <v>4000</v>
      </c>
      <c r="J646" s="29">
        <v>640</v>
      </c>
      <c r="K646" s="23">
        <f>I646+J646-L646</f>
        <v>4640</v>
      </c>
      <c r="L646" s="30"/>
    </row>
    <row r="647" spans="1:12" ht="29.25" x14ac:dyDescent="0.25">
      <c r="A647" s="24">
        <v>44914</v>
      </c>
      <c r="B647" s="25" t="s">
        <v>557</v>
      </c>
      <c r="C647" s="25"/>
      <c r="D647" s="26">
        <v>101012072</v>
      </c>
      <c r="E647" s="26">
        <v>10462</v>
      </c>
      <c r="F647" s="26" t="s">
        <v>1241</v>
      </c>
      <c r="G647" s="27" t="s">
        <v>1239</v>
      </c>
      <c r="H647" s="28" t="s">
        <v>558</v>
      </c>
      <c r="I647" s="29">
        <v>13793</v>
      </c>
      <c r="J647" s="29">
        <v>2206.88</v>
      </c>
      <c r="K647" s="23">
        <f>I647+J647-L647</f>
        <v>15999.880000000001</v>
      </c>
      <c r="L647" s="30"/>
    </row>
    <row r="648" spans="1:12" ht="29.25" x14ac:dyDescent="0.25">
      <c r="A648" s="24">
        <v>44929</v>
      </c>
      <c r="B648" s="25" t="s">
        <v>557</v>
      </c>
      <c r="C648" s="25"/>
      <c r="D648" s="26">
        <v>101012072</v>
      </c>
      <c r="E648" s="26">
        <v>10522</v>
      </c>
      <c r="F648" s="26" t="s">
        <v>1427</v>
      </c>
      <c r="G648" s="27" t="s">
        <v>1239</v>
      </c>
      <c r="H648" s="28" t="s">
        <v>558</v>
      </c>
      <c r="I648" s="29">
        <v>11793</v>
      </c>
      <c r="J648" s="29">
        <v>1886.88</v>
      </c>
      <c r="K648" s="23">
        <f>I648+J648-L648</f>
        <v>13679.880000000001</v>
      </c>
      <c r="L648" s="30"/>
    </row>
    <row r="649" spans="1:12" ht="29.25" x14ac:dyDescent="0.25">
      <c r="A649" s="24">
        <v>44942</v>
      </c>
      <c r="B649" s="25" t="s">
        <v>557</v>
      </c>
      <c r="C649" s="25"/>
      <c r="D649" s="26">
        <v>101012072</v>
      </c>
      <c r="E649" s="26">
        <v>31914</v>
      </c>
      <c r="F649" s="26" t="s">
        <v>1428</v>
      </c>
      <c r="G649" s="27" t="s">
        <v>1429</v>
      </c>
      <c r="H649" s="28" t="s">
        <v>558</v>
      </c>
      <c r="I649" s="29">
        <v>17793</v>
      </c>
      <c r="J649" s="29">
        <v>2846.88</v>
      </c>
      <c r="K649" s="23">
        <f>I649+J649-L649</f>
        <v>20639.88</v>
      </c>
      <c r="L649" s="30"/>
    </row>
    <row r="650" spans="1:12" x14ac:dyDescent="0.25">
      <c r="A650" s="51"/>
      <c r="B650" s="52" t="str">
        <f>B651</f>
        <v xml:space="preserve">INVERSIONES BJ, SRL </v>
      </c>
      <c r="C650" s="52"/>
      <c r="D650" s="53">
        <f>D651</f>
        <v>101548037</v>
      </c>
      <c r="E650" s="139" t="s">
        <v>18</v>
      </c>
      <c r="F650" s="140"/>
      <c r="G650" s="140"/>
      <c r="H650" s="141"/>
      <c r="I650" s="54"/>
      <c r="J650" s="54"/>
      <c r="K650" s="54"/>
      <c r="L650" s="55">
        <f>SUM(K651:K654)</f>
        <v>1923700</v>
      </c>
    </row>
    <row r="651" spans="1:12" ht="29.25" x14ac:dyDescent="0.25">
      <c r="A651" s="24">
        <v>44914</v>
      </c>
      <c r="B651" s="25" t="s">
        <v>1242</v>
      </c>
      <c r="C651" s="25"/>
      <c r="D651" s="26">
        <v>101548037</v>
      </c>
      <c r="E651" s="26">
        <v>39</v>
      </c>
      <c r="F651" s="26" t="s">
        <v>374</v>
      </c>
      <c r="G651" s="27" t="s">
        <v>1243</v>
      </c>
      <c r="H651" s="28" t="s">
        <v>18</v>
      </c>
      <c r="I651" s="29">
        <v>862500</v>
      </c>
      <c r="J651" s="29">
        <v>0</v>
      </c>
      <c r="K651" s="23">
        <f>I651+J651-L651</f>
        <v>862500</v>
      </c>
      <c r="L651" s="35"/>
    </row>
    <row r="652" spans="1:12" ht="29.25" x14ac:dyDescent="0.25">
      <c r="A652" s="24">
        <v>44949</v>
      </c>
      <c r="B652" s="25" t="s">
        <v>1242</v>
      </c>
      <c r="C652" s="25"/>
      <c r="D652" s="26">
        <v>101548037</v>
      </c>
      <c r="E652" s="26">
        <v>41</v>
      </c>
      <c r="F652" s="26" t="s">
        <v>387</v>
      </c>
      <c r="G652" s="27" t="s">
        <v>1430</v>
      </c>
      <c r="H652" s="28" t="s">
        <v>18</v>
      </c>
      <c r="I652" s="29">
        <v>950000</v>
      </c>
      <c r="J652" s="29">
        <v>0</v>
      </c>
      <c r="K652" s="23">
        <f>I652+J652-L652</f>
        <v>950000</v>
      </c>
      <c r="L652" s="30"/>
    </row>
    <row r="653" spans="1:12" ht="29.25" x14ac:dyDescent="0.25">
      <c r="A653" s="24">
        <v>44950</v>
      </c>
      <c r="B653" s="25" t="s">
        <v>1242</v>
      </c>
      <c r="C653" s="25"/>
      <c r="D653" s="26">
        <v>101548037</v>
      </c>
      <c r="E653" s="26">
        <v>42</v>
      </c>
      <c r="F653" s="26" t="s">
        <v>377</v>
      </c>
      <c r="G653" s="27" t="s">
        <v>1431</v>
      </c>
      <c r="H653" s="28" t="s">
        <v>18</v>
      </c>
      <c r="I653" s="29">
        <v>111200</v>
      </c>
      <c r="J653" s="29">
        <v>0</v>
      </c>
      <c r="K653" s="23">
        <f>I653+J653-L653</f>
        <v>111200</v>
      </c>
      <c r="L653" s="30"/>
    </row>
    <row r="654" spans="1:12" x14ac:dyDescent="0.25">
      <c r="A654" s="51"/>
      <c r="B654" s="52" t="str">
        <f>B655</f>
        <v>IDEMESA, SRL</v>
      </c>
      <c r="C654" s="52"/>
      <c r="D654" s="53">
        <f>D655</f>
        <v>130142254</v>
      </c>
      <c r="E654" s="139" t="s">
        <v>18</v>
      </c>
      <c r="F654" s="140"/>
      <c r="G654" s="140"/>
      <c r="H654" s="141"/>
      <c r="I654" s="54"/>
      <c r="J654" s="54"/>
      <c r="K654" s="54"/>
      <c r="L654" s="55">
        <f>SUM(K655:K657)</f>
        <v>225050</v>
      </c>
    </row>
    <row r="655" spans="1:12" ht="29.25" x14ac:dyDescent="0.25">
      <c r="A655" s="24">
        <v>44910</v>
      </c>
      <c r="B655" s="25" t="s">
        <v>1244</v>
      </c>
      <c r="C655" s="25"/>
      <c r="D655" s="26">
        <v>130142254</v>
      </c>
      <c r="E655" s="26">
        <v>4086</v>
      </c>
      <c r="F655" s="26" t="s">
        <v>1245</v>
      </c>
      <c r="G655" s="27" t="s">
        <v>1122</v>
      </c>
      <c r="H655" s="28" t="s">
        <v>18</v>
      </c>
      <c r="I655" s="29">
        <v>43800</v>
      </c>
      <c r="J655" s="29">
        <v>0</v>
      </c>
      <c r="K655" s="23">
        <f>I655+J655-L655</f>
        <v>43800</v>
      </c>
      <c r="L655" s="35"/>
    </row>
    <row r="656" spans="1:12" ht="29.25" x14ac:dyDescent="0.25">
      <c r="A656" s="24">
        <v>44915</v>
      </c>
      <c r="B656" s="25" t="s">
        <v>1244</v>
      </c>
      <c r="C656" s="25" t="s">
        <v>1487</v>
      </c>
      <c r="D656" s="26">
        <v>130142254</v>
      </c>
      <c r="E656" s="26">
        <v>4089</v>
      </c>
      <c r="F656" s="26" t="s">
        <v>1246</v>
      </c>
      <c r="G656" s="27" t="s">
        <v>1243</v>
      </c>
      <c r="H656" s="28" t="s">
        <v>18</v>
      </c>
      <c r="I656" s="29">
        <v>181250</v>
      </c>
      <c r="J656" s="29">
        <v>0</v>
      </c>
      <c r="K656" s="23">
        <f>I656+J656-L656</f>
        <v>181250</v>
      </c>
      <c r="L656" s="30"/>
    </row>
    <row r="657" spans="1:12" x14ac:dyDescent="0.25">
      <c r="A657" s="51"/>
      <c r="B657" s="52" t="str">
        <f>B658</f>
        <v xml:space="preserve">JEAN CARLOS BASULTO </v>
      </c>
      <c r="C657" s="52"/>
      <c r="D657" s="53">
        <f>D658</f>
        <v>117840652</v>
      </c>
      <c r="E657" s="139" t="s">
        <v>42</v>
      </c>
      <c r="F657" s="140"/>
      <c r="G657" s="140"/>
      <c r="H657" s="141"/>
      <c r="I657" s="54"/>
      <c r="J657" s="54"/>
      <c r="K657" s="54"/>
      <c r="L657" s="55">
        <f>SUM(K658:K661)</f>
        <v>2200000</v>
      </c>
    </row>
    <row r="658" spans="1:12" x14ac:dyDescent="0.25">
      <c r="A658" s="24">
        <v>44853</v>
      </c>
      <c r="B658" s="25" t="s">
        <v>560</v>
      </c>
      <c r="C658" s="25" t="s">
        <v>1482</v>
      </c>
      <c r="D658" s="26">
        <v>117840652</v>
      </c>
      <c r="E658" s="26">
        <v>6505</v>
      </c>
      <c r="F658" s="26" t="s">
        <v>561</v>
      </c>
      <c r="G658" s="27" t="s">
        <v>1040</v>
      </c>
      <c r="H658" s="28" t="s">
        <v>562</v>
      </c>
      <c r="I658" s="29">
        <v>700000</v>
      </c>
      <c r="J658" s="29">
        <v>0</v>
      </c>
      <c r="K658" s="29">
        <f>I658+J658-L658</f>
        <v>700000</v>
      </c>
      <c r="L658" s="35"/>
    </row>
    <row r="659" spans="1:12" ht="29.25" x14ac:dyDescent="0.25">
      <c r="A659" s="24">
        <v>44873</v>
      </c>
      <c r="B659" s="25" t="s">
        <v>560</v>
      </c>
      <c r="C659" s="25"/>
      <c r="D659" s="26">
        <v>117840652</v>
      </c>
      <c r="E659" s="26">
        <v>6579</v>
      </c>
      <c r="F659" s="26" t="s">
        <v>1041</v>
      </c>
      <c r="G659" s="27" t="s">
        <v>1042</v>
      </c>
      <c r="H659" s="28" t="s">
        <v>1043</v>
      </c>
      <c r="I659" s="29">
        <v>750000</v>
      </c>
      <c r="J659" s="29">
        <v>0</v>
      </c>
      <c r="K659" s="23">
        <f>I659+J659-L659</f>
        <v>750000</v>
      </c>
      <c r="L659" s="30"/>
    </row>
    <row r="660" spans="1:12" ht="29.25" x14ac:dyDescent="0.25">
      <c r="A660" s="24">
        <v>44859</v>
      </c>
      <c r="B660" s="25" t="s">
        <v>560</v>
      </c>
      <c r="C660" s="25"/>
      <c r="D660" s="26">
        <v>117840652</v>
      </c>
      <c r="E660" s="26">
        <v>6525</v>
      </c>
      <c r="F660" s="26" t="s">
        <v>1044</v>
      </c>
      <c r="G660" s="27" t="s">
        <v>1045</v>
      </c>
      <c r="H660" s="28" t="s">
        <v>1043</v>
      </c>
      <c r="I660" s="29">
        <v>750000</v>
      </c>
      <c r="J660" s="29">
        <v>0</v>
      </c>
      <c r="K660" s="23">
        <f>I660+J660-L660</f>
        <v>750000</v>
      </c>
      <c r="L660" s="30"/>
    </row>
    <row r="661" spans="1:12" x14ac:dyDescent="0.25">
      <c r="A661" s="51"/>
      <c r="B661" s="52" t="str">
        <f>B662</f>
        <v xml:space="preserve">JERAM INVESTMET, SRL </v>
      </c>
      <c r="C661" s="52"/>
      <c r="D661" s="53">
        <f>D662</f>
        <v>132259106</v>
      </c>
      <c r="E661" s="139" t="s">
        <v>101</v>
      </c>
      <c r="F661" s="140"/>
      <c r="G661" s="140"/>
      <c r="H661" s="141"/>
      <c r="I661" s="54"/>
      <c r="J661" s="54"/>
      <c r="K661" s="54"/>
      <c r="L661" s="55">
        <f>SUM(K662:K664)</f>
        <v>733010.1</v>
      </c>
    </row>
    <row r="662" spans="1:12" x14ac:dyDescent="0.25">
      <c r="A662" s="24">
        <v>44886</v>
      </c>
      <c r="B662" s="25" t="s">
        <v>559</v>
      </c>
      <c r="C662" s="25" t="s">
        <v>1475</v>
      </c>
      <c r="D662" s="26">
        <v>132259106</v>
      </c>
      <c r="E662" s="26">
        <v>62</v>
      </c>
      <c r="F662" s="26" t="s">
        <v>1046</v>
      </c>
      <c r="G662" s="26" t="s">
        <v>187</v>
      </c>
      <c r="H662" s="28" t="s">
        <v>101</v>
      </c>
      <c r="I662" s="29">
        <v>308875</v>
      </c>
      <c r="J662" s="29">
        <v>55597.5</v>
      </c>
      <c r="K662" s="23">
        <f>I662+J662-L662</f>
        <v>364472.5</v>
      </c>
      <c r="L662" s="35"/>
    </row>
    <row r="663" spans="1:12" x14ac:dyDescent="0.25">
      <c r="A663" s="24">
        <v>44566</v>
      </c>
      <c r="B663" s="25" t="s">
        <v>559</v>
      </c>
      <c r="C663" s="25"/>
      <c r="D663" s="26">
        <v>132259106</v>
      </c>
      <c r="E663" s="26">
        <v>65</v>
      </c>
      <c r="F663" s="26" t="s">
        <v>938</v>
      </c>
      <c r="G663" s="26" t="s">
        <v>801</v>
      </c>
      <c r="H663" s="28" t="s">
        <v>101</v>
      </c>
      <c r="I663" s="29">
        <v>312320</v>
      </c>
      <c r="J663" s="29">
        <v>56217.599999999999</v>
      </c>
      <c r="K663" s="23">
        <f>I663+J663-L663</f>
        <v>368537.59999999998</v>
      </c>
      <c r="L663" s="30"/>
    </row>
    <row r="664" spans="1:12" x14ac:dyDescent="0.25">
      <c r="A664" s="51"/>
      <c r="B664" s="52" t="str">
        <f>B665</f>
        <v>LINAMED</v>
      </c>
      <c r="C664" s="52"/>
      <c r="D664" s="53">
        <f>D665</f>
        <v>132009622</v>
      </c>
      <c r="E664" s="139" t="s">
        <v>42</v>
      </c>
      <c r="F664" s="140"/>
      <c r="G664" s="140"/>
      <c r="H664" s="141"/>
      <c r="I664" s="54"/>
      <c r="J664" s="54"/>
      <c r="K664" s="54"/>
      <c r="L664" s="55">
        <f>SUM(K665:K668)</f>
        <v>299924.59999999998</v>
      </c>
    </row>
    <row r="665" spans="1:12" x14ac:dyDescent="0.25">
      <c r="A665" s="24">
        <v>44862</v>
      </c>
      <c r="B665" s="25" t="s">
        <v>1047</v>
      </c>
      <c r="C665" s="25"/>
      <c r="D665" s="26">
        <v>132009622</v>
      </c>
      <c r="E665" s="26">
        <v>569</v>
      </c>
      <c r="F665" s="26" t="s">
        <v>363</v>
      </c>
      <c r="G665" s="26">
        <v>1000057810</v>
      </c>
      <c r="H665" s="28" t="s">
        <v>8</v>
      </c>
      <c r="I665" s="29">
        <v>106900</v>
      </c>
      <c r="J665" s="29">
        <v>19242</v>
      </c>
      <c r="K665" s="23">
        <f>I665+J665-L665</f>
        <v>126142</v>
      </c>
      <c r="L665" s="35"/>
    </row>
    <row r="666" spans="1:12" x14ac:dyDescent="0.25">
      <c r="A666" s="24">
        <v>44862</v>
      </c>
      <c r="B666" s="25" t="s">
        <v>1047</v>
      </c>
      <c r="C666" s="25"/>
      <c r="D666" s="26">
        <v>132009622</v>
      </c>
      <c r="E666" s="26">
        <v>568</v>
      </c>
      <c r="F666" s="26" t="s">
        <v>362</v>
      </c>
      <c r="G666" s="26">
        <v>1000057807</v>
      </c>
      <c r="H666" s="28" t="s">
        <v>18</v>
      </c>
      <c r="I666" s="29">
        <v>156000</v>
      </c>
      <c r="J666" s="29">
        <v>0</v>
      </c>
      <c r="K666" s="23">
        <f>I666+J666-L666</f>
        <v>156000</v>
      </c>
      <c r="L666" s="30"/>
    </row>
    <row r="667" spans="1:12" x14ac:dyDescent="0.25">
      <c r="A667" s="24">
        <v>44868</v>
      </c>
      <c r="B667" s="25" t="s">
        <v>1047</v>
      </c>
      <c r="C667" s="25" t="s">
        <v>1487</v>
      </c>
      <c r="D667" s="26">
        <v>132009622</v>
      </c>
      <c r="E667" s="26">
        <v>584</v>
      </c>
      <c r="F667" s="26" t="s">
        <v>1247</v>
      </c>
      <c r="G667" s="26">
        <v>1000057809</v>
      </c>
      <c r="H667" s="28" t="s">
        <v>1248</v>
      </c>
      <c r="I667" s="29">
        <v>15070</v>
      </c>
      <c r="J667" s="29">
        <v>2712.6</v>
      </c>
      <c r="K667" s="23">
        <f>I667+J667-L667</f>
        <v>17782.599999999999</v>
      </c>
      <c r="L667" s="30"/>
    </row>
    <row r="668" spans="1:12" x14ac:dyDescent="0.25">
      <c r="A668" s="51"/>
      <c r="B668" s="52" t="str">
        <f>B669</f>
        <v xml:space="preserve">JOCACE, S.A. </v>
      </c>
      <c r="C668" s="52"/>
      <c r="D668" s="53" t="str">
        <f>D669</f>
        <v>101567201</v>
      </c>
      <c r="E668" s="139" t="s">
        <v>42</v>
      </c>
      <c r="F668" s="140"/>
      <c r="G668" s="140"/>
      <c r="H668" s="141"/>
      <c r="I668" s="54"/>
      <c r="J668" s="54"/>
      <c r="K668" s="54"/>
      <c r="L668" s="55">
        <f>SUM(K669)</f>
        <v>30396.22</v>
      </c>
    </row>
    <row r="669" spans="1:12" x14ac:dyDescent="0.25">
      <c r="A669" s="24">
        <v>44767</v>
      </c>
      <c r="B669" s="25" t="s">
        <v>95</v>
      </c>
      <c r="C669" s="25" t="s">
        <v>1482</v>
      </c>
      <c r="D669" s="26" t="s">
        <v>94</v>
      </c>
      <c r="E669" s="26">
        <v>74642</v>
      </c>
      <c r="F669" s="26" t="s">
        <v>354</v>
      </c>
      <c r="G669" s="26">
        <v>1000057129</v>
      </c>
      <c r="H669" s="28" t="s">
        <v>51</v>
      </c>
      <c r="I669" s="29">
        <v>30396.22</v>
      </c>
      <c r="J669" s="29">
        <v>0</v>
      </c>
      <c r="K669" s="23">
        <f>I669+J669-L669</f>
        <v>30396.22</v>
      </c>
      <c r="L669" s="35"/>
    </row>
    <row r="670" spans="1:12" x14ac:dyDescent="0.25">
      <c r="A670" s="51"/>
      <c r="B670" s="52" t="str">
        <f>B671</f>
        <v>KRONGEL COMERCIAL, SRL</v>
      </c>
      <c r="C670" s="52"/>
      <c r="D670" s="53">
        <f>D671</f>
        <v>131156304</v>
      </c>
      <c r="E670" s="139" t="s">
        <v>42</v>
      </c>
      <c r="F670" s="140"/>
      <c r="G670" s="140"/>
      <c r="H670" s="141"/>
      <c r="I670" s="54"/>
      <c r="J670" s="54"/>
      <c r="K670" s="54"/>
      <c r="L670" s="55">
        <f>SUM(K671)</f>
        <v>229628</v>
      </c>
    </row>
    <row r="671" spans="1:12" x14ac:dyDescent="0.25">
      <c r="A671" s="24">
        <v>44943</v>
      </c>
      <c r="B671" s="25" t="s">
        <v>1432</v>
      </c>
      <c r="C671" s="25"/>
      <c r="D671" s="26">
        <v>131156304</v>
      </c>
      <c r="E671" s="26">
        <v>2554</v>
      </c>
      <c r="F671" s="26" t="s">
        <v>258</v>
      </c>
      <c r="G671" s="26" t="s">
        <v>1433</v>
      </c>
      <c r="H671" s="28" t="s">
        <v>51</v>
      </c>
      <c r="I671" s="29">
        <v>194600</v>
      </c>
      <c r="J671" s="29">
        <v>35028</v>
      </c>
      <c r="K671" s="23">
        <f>I671+J671-L671</f>
        <v>229628</v>
      </c>
      <c r="L671" s="35"/>
    </row>
    <row r="672" spans="1:12" x14ac:dyDescent="0.25">
      <c r="A672" s="51"/>
      <c r="B672" s="52" t="s">
        <v>564</v>
      </c>
      <c r="C672" s="52"/>
      <c r="D672" s="53" t="s">
        <v>565</v>
      </c>
      <c r="E672" s="139" t="s">
        <v>8</v>
      </c>
      <c r="F672" s="140"/>
      <c r="G672" s="140"/>
      <c r="H672" s="141"/>
      <c r="I672" s="54"/>
      <c r="J672" s="54"/>
      <c r="K672" s="54"/>
      <c r="L672" s="55">
        <f>SUM(K673:K677)</f>
        <v>135355.12</v>
      </c>
    </row>
    <row r="673" spans="1:12" x14ac:dyDescent="0.25">
      <c r="A673" s="24">
        <v>44805</v>
      </c>
      <c r="B673" s="25" t="s">
        <v>564</v>
      </c>
      <c r="C673" s="25"/>
      <c r="D673" s="26" t="s">
        <v>565</v>
      </c>
      <c r="E673" s="26">
        <v>51</v>
      </c>
      <c r="F673" s="26" t="s">
        <v>566</v>
      </c>
      <c r="G673" s="26">
        <v>1000057413</v>
      </c>
      <c r="H673" s="28" t="s">
        <v>567</v>
      </c>
      <c r="I673" s="29">
        <v>44995</v>
      </c>
      <c r="J673" s="29"/>
      <c r="K673" s="23">
        <f>I673+J673-L673</f>
        <v>44995</v>
      </c>
      <c r="L673" s="35"/>
    </row>
    <row r="674" spans="1:12" x14ac:dyDescent="0.25">
      <c r="A674" s="24">
        <v>44813</v>
      </c>
      <c r="B674" s="25" t="s">
        <v>564</v>
      </c>
      <c r="C674" s="25"/>
      <c r="D674" s="26" t="s">
        <v>565</v>
      </c>
      <c r="E674" s="26">
        <v>63</v>
      </c>
      <c r="F674" s="26" t="s">
        <v>370</v>
      </c>
      <c r="G674" s="26">
        <v>1000057437</v>
      </c>
      <c r="H674" s="28" t="s">
        <v>8</v>
      </c>
      <c r="I674" s="29">
        <v>12452.82</v>
      </c>
      <c r="J674" s="29"/>
      <c r="K674" s="23">
        <f>I674+J674-L674</f>
        <v>12452.82</v>
      </c>
      <c r="L674" s="35"/>
    </row>
    <row r="675" spans="1:12" x14ac:dyDescent="0.25">
      <c r="A675" s="24">
        <v>44818</v>
      </c>
      <c r="B675" s="25" t="s">
        <v>564</v>
      </c>
      <c r="C675" s="25"/>
      <c r="D675" s="26" t="s">
        <v>565</v>
      </c>
      <c r="E675" s="26">
        <v>71</v>
      </c>
      <c r="F675" s="26" t="s">
        <v>568</v>
      </c>
      <c r="G675" s="26">
        <v>1000057484</v>
      </c>
      <c r="H675" s="28" t="s">
        <v>569</v>
      </c>
      <c r="I675" s="29">
        <v>44967.3</v>
      </c>
      <c r="J675" s="29"/>
      <c r="K675" s="23">
        <f>I675+J675-L675</f>
        <v>44967.3</v>
      </c>
      <c r="L675" s="35"/>
    </row>
    <row r="676" spans="1:12" x14ac:dyDescent="0.25">
      <c r="A676" s="24">
        <v>44831</v>
      </c>
      <c r="B676" s="25" t="s">
        <v>564</v>
      </c>
      <c r="C676" s="25"/>
      <c r="D676" s="26" t="s">
        <v>565</v>
      </c>
      <c r="E676" s="26">
        <v>77</v>
      </c>
      <c r="F676" s="26" t="s">
        <v>222</v>
      </c>
      <c r="G676" s="26">
        <v>1000057602</v>
      </c>
      <c r="H676" s="28" t="s">
        <v>569</v>
      </c>
      <c r="I676" s="29">
        <v>32940</v>
      </c>
      <c r="J676" s="29"/>
      <c r="K676" s="23">
        <f>I676+J676-L676</f>
        <v>32940</v>
      </c>
      <c r="L676" s="35"/>
    </row>
    <row r="677" spans="1:12" x14ac:dyDescent="0.25">
      <c r="A677" s="51"/>
      <c r="B677" s="52" t="s">
        <v>16</v>
      </c>
      <c r="C677" s="52"/>
      <c r="D677" s="53" t="s">
        <v>96</v>
      </c>
      <c r="E677" s="139" t="s">
        <v>8</v>
      </c>
      <c r="F677" s="140"/>
      <c r="G677" s="140"/>
      <c r="H677" s="141"/>
      <c r="I677" s="54"/>
      <c r="J677" s="54"/>
      <c r="K677" s="54"/>
      <c r="L677" s="55">
        <f>SUM(K678:K682)</f>
        <v>314464.65000000002</v>
      </c>
    </row>
    <row r="678" spans="1:12" x14ac:dyDescent="0.25">
      <c r="A678" s="24">
        <v>44817</v>
      </c>
      <c r="B678" s="25" t="s">
        <v>16</v>
      </c>
      <c r="C678" s="25"/>
      <c r="D678" s="26">
        <v>101737751</v>
      </c>
      <c r="E678" s="26">
        <v>1502</v>
      </c>
      <c r="F678" s="26" t="s">
        <v>1249</v>
      </c>
      <c r="G678" s="26">
        <v>1000057496</v>
      </c>
      <c r="H678" s="28" t="s">
        <v>651</v>
      </c>
      <c r="I678" s="29">
        <v>114511.5</v>
      </c>
      <c r="J678" s="29">
        <v>19221.03</v>
      </c>
      <c r="K678" s="23">
        <v>133732.53</v>
      </c>
      <c r="L678" s="35"/>
    </row>
    <row r="679" spans="1:12" x14ac:dyDescent="0.25">
      <c r="A679" s="24">
        <v>44865</v>
      </c>
      <c r="B679" s="25" t="s">
        <v>16</v>
      </c>
      <c r="C679" s="25"/>
      <c r="D679" s="26" t="s">
        <v>96</v>
      </c>
      <c r="E679" s="26">
        <v>14033</v>
      </c>
      <c r="F679" s="26" t="s">
        <v>1048</v>
      </c>
      <c r="G679" s="26">
        <v>1000057794</v>
      </c>
      <c r="H679" s="28" t="s">
        <v>651</v>
      </c>
      <c r="I679" s="29">
        <v>54164.98</v>
      </c>
      <c r="J679" s="29">
        <v>8219.7000000000007</v>
      </c>
      <c r="K679" s="23">
        <f>I679+J679-L679</f>
        <v>62384.680000000008</v>
      </c>
      <c r="L679" s="35"/>
    </row>
    <row r="680" spans="1:12" x14ac:dyDescent="0.25">
      <c r="A680" s="24">
        <v>44889</v>
      </c>
      <c r="B680" s="25" t="s">
        <v>16</v>
      </c>
      <c r="C680" s="25" t="s">
        <v>1487</v>
      </c>
      <c r="D680" s="26" t="s">
        <v>96</v>
      </c>
      <c r="E680" s="26">
        <v>14413</v>
      </c>
      <c r="F680" s="26" t="s">
        <v>1250</v>
      </c>
      <c r="G680" s="26">
        <v>1000057980</v>
      </c>
      <c r="H680" s="28" t="s">
        <v>8</v>
      </c>
      <c r="I680" s="29">
        <v>57757.8</v>
      </c>
      <c r="J680" s="29">
        <v>8019.22</v>
      </c>
      <c r="K680" s="23">
        <f>I680+J680-L680</f>
        <v>65777.02</v>
      </c>
      <c r="L680" s="30"/>
    </row>
    <row r="681" spans="1:12" x14ac:dyDescent="0.25">
      <c r="A681" s="24">
        <v>44938</v>
      </c>
      <c r="B681" s="25" t="s">
        <v>16</v>
      </c>
      <c r="C681" s="25" t="s">
        <v>1487</v>
      </c>
      <c r="D681" s="26" t="s">
        <v>96</v>
      </c>
      <c r="E681" s="26">
        <v>14969</v>
      </c>
      <c r="F681" s="26" t="s">
        <v>1552</v>
      </c>
      <c r="G681" s="26">
        <v>1000058138</v>
      </c>
      <c r="H681" s="28" t="s">
        <v>8</v>
      </c>
      <c r="I681" s="29">
        <v>44551.199999999997</v>
      </c>
      <c r="J681" s="29">
        <v>8019.22</v>
      </c>
      <c r="K681" s="23">
        <f>I681+J681-L681</f>
        <v>52570.42</v>
      </c>
      <c r="L681" s="30"/>
    </row>
    <row r="682" spans="1:12" x14ac:dyDescent="0.25">
      <c r="A682" s="51"/>
      <c r="B682" s="52" t="str">
        <f>B683</f>
        <v>LETERAGO S.R.L.</v>
      </c>
      <c r="C682" s="52"/>
      <c r="D682" s="53" t="str">
        <f>D683</f>
        <v>101013575</v>
      </c>
      <c r="E682" s="139" t="s">
        <v>18</v>
      </c>
      <c r="F682" s="140"/>
      <c r="G682" s="140"/>
      <c r="H682" s="141"/>
      <c r="I682" s="54"/>
      <c r="J682" s="54"/>
      <c r="K682" s="54"/>
      <c r="L682" s="55">
        <f>SUM(K683:K686)</f>
        <v>133338.96000000002</v>
      </c>
    </row>
    <row r="683" spans="1:12" x14ac:dyDescent="0.25">
      <c r="A683" s="24">
        <v>44382</v>
      </c>
      <c r="B683" s="25" t="s">
        <v>570</v>
      </c>
      <c r="C683" s="25" t="s">
        <v>1486</v>
      </c>
      <c r="D683" s="26" t="s">
        <v>571</v>
      </c>
      <c r="E683" s="26">
        <v>3435</v>
      </c>
      <c r="F683" s="26" t="s">
        <v>572</v>
      </c>
      <c r="G683" s="26">
        <v>1000054184</v>
      </c>
      <c r="H683" s="28" t="s">
        <v>573</v>
      </c>
      <c r="I683" s="29">
        <v>34569.360000000001</v>
      </c>
      <c r="J683" s="29"/>
      <c r="K683" s="23">
        <f>I683+J683-L683</f>
        <v>34569.360000000001</v>
      </c>
      <c r="L683" s="35"/>
    </row>
    <row r="684" spans="1:12" x14ac:dyDescent="0.25">
      <c r="A684" s="24">
        <v>44400</v>
      </c>
      <c r="B684" s="25" t="s">
        <v>570</v>
      </c>
      <c r="C684" s="25" t="s">
        <v>1486</v>
      </c>
      <c r="D684" s="26" t="s">
        <v>571</v>
      </c>
      <c r="E684" s="26">
        <v>3508</v>
      </c>
      <c r="F684" s="26" t="s">
        <v>576</v>
      </c>
      <c r="G684" s="26">
        <v>1000054329</v>
      </c>
      <c r="H684" s="28" t="s">
        <v>575</v>
      </c>
      <c r="I684" s="29">
        <v>49384.800000000003</v>
      </c>
      <c r="J684" s="29"/>
      <c r="K684" s="23">
        <f>I684+J684-L684</f>
        <v>49384.800000000003</v>
      </c>
      <c r="L684" s="35"/>
    </row>
    <row r="685" spans="1:12" x14ac:dyDescent="0.25">
      <c r="A685" s="24">
        <v>44476</v>
      </c>
      <c r="B685" s="25" t="s">
        <v>570</v>
      </c>
      <c r="C685" s="25" t="s">
        <v>1486</v>
      </c>
      <c r="D685" s="26" t="s">
        <v>571</v>
      </c>
      <c r="E685" s="26">
        <v>3860</v>
      </c>
      <c r="F685" s="26" t="s">
        <v>577</v>
      </c>
      <c r="G685" s="26">
        <v>1000054989</v>
      </c>
      <c r="H685" s="28" t="s">
        <v>573</v>
      </c>
      <c r="I685" s="29">
        <v>49384.800000000003</v>
      </c>
      <c r="J685" s="29"/>
      <c r="K685" s="23">
        <f>I685+J685-L685</f>
        <v>49384.800000000003</v>
      </c>
      <c r="L685" s="35"/>
    </row>
    <row r="686" spans="1:12" x14ac:dyDescent="0.25">
      <c r="A686" s="51"/>
      <c r="B686" s="52" t="str">
        <f>B687</f>
        <v>LINDE GAS DOMINICANA</v>
      </c>
      <c r="C686" s="52"/>
      <c r="D686" s="53" t="str">
        <f>D687</f>
        <v>101694564</v>
      </c>
      <c r="E686" s="139" t="str">
        <f>H687</f>
        <v>OXIGENO</v>
      </c>
      <c r="F686" s="140"/>
      <c r="G686" s="140"/>
      <c r="H686" s="140"/>
      <c r="I686" s="110"/>
      <c r="J686" s="110"/>
      <c r="K686" s="66"/>
      <c r="L686" s="55">
        <f>SUM(K687:K760)</f>
        <v>7268329.160000002</v>
      </c>
    </row>
    <row r="687" spans="1:12" x14ac:dyDescent="0.25">
      <c r="A687" s="24">
        <v>44747</v>
      </c>
      <c r="B687" s="25" t="s">
        <v>12</v>
      </c>
      <c r="C687" s="25" t="s">
        <v>1487</v>
      </c>
      <c r="D687" s="26" t="s">
        <v>97</v>
      </c>
      <c r="E687" s="26">
        <v>6244</v>
      </c>
      <c r="F687" s="26" t="s">
        <v>578</v>
      </c>
      <c r="G687" s="26" t="s">
        <v>172</v>
      </c>
      <c r="H687" s="28" t="s">
        <v>579</v>
      </c>
      <c r="I687" s="29">
        <v>11470.9</v>
      </c>
      <c r="J687" s="29">
        <v>1986.65</v>
      </c>
      <c r="K687" s="23">
        <f t="shared" ref="K687:K718" si="29">I687+J687-L687</f>
        <v>13457.55</v>
      </c>
      <c r="L687" s="35"/>
    </row>
    <row r="688" spans="1:12" x14ac:dyDescent="0.25">
      <c r="A688" s="24">
        <v>44767</v>
      </c>
      <c r="B688" s="25" t="s">
        <v>12</v>
      </c>
      <c r="C688" s="25"/>
      <c r="D688" s="26" t="s">
        <v>97</v>
      </c>
      <c r="E688" s="26">
        <v>97069</v>
      </c>
      <c r="F688" s="26" t="s">
        <v>580</v>
      </c>
      <c r="G688" s="26" t="s">
        <v>172</v>
      </c>
      <c r="H688" s="28" t="s">
        <v>52</v>
      </c>
      <c r="I688" s="29">
        <v>9566.15</v>
      </c>
      <c r="J688" s="29">
        <v>1721.9</v>
      </c>
      <c r="K688" s="23">
        <f t="shared" si="29"/>
        <v>11288.05</v>
      </c>
      <c r="L688" s="35"/>
    </row>
    <row r="689" spans="1:12" x14ac:dyDescent="0.25">
      <c r="A689" s="24">
        <v>44771</v>
      </c>
      <c r="B689" s="25" t="s">
        <v>12</v>
      </c>
      <c r="C689" s="25" t="s">
        <v>1487</v>
      </c>
      <c r="D689" s="26" t="s">
        <v>97</v>
      </c>
      <c r="E689" s="26">
        <v>97277</v>
      </c>
      <c r="F689" s="26" t="s">
        <v>581</v>
      </c>
      <c r="G689" s="26" t="s">
        <v>172</v>
      </c>
      <c r="H689" s="28" t="s">
        <v>52</v>
      </c>
      <c r="I689" s="29">
        <v>9058.6200000000008</v>
      </c>
      <c r="J689" s="29">
        <v>1630.55</v>
      </c>
      <c r="K689" s="23">
        <f t="shared" si="29"/>
        <v>10689.17</v>
      </c>
      <c r="L689" s="35"/>
    </row>
    <row r="690" spans="1:12" x14ac:dyDescent="0.25">
      <c r="A690" s="24">
        <v>44778</v>
      </c>
      <c r="B690" s="25" t="s">
        <v>12</v>
      </c>
      <c r="C690" s="25" t="s">
        <v>1487</v>
      </c>
      <c r="D690" s="26" t="s">
        <v>97</v>
      </c>
      <c r="E690" s="26">
        <v>97430</v>
      </c>
      <c r="F690" s="26" t="s">
        <v>1434</v>
      </c>
      <c r="G690" s="26" t="s">
        <v>172</v>
      </c>
      <c r="H690" s="28" t="s">
        <v>52</v>
      </c>
      <c r="I690" s="29">
        <v>8210.7000000000007</v>
      </c>
      <c r="J690" s="29"/>
      <c r="K690" s="23">
        <f t="shared" si="29"/>
        <v>8210.7000000000007</v>
      </c>
      <c r="L690" s="35"/>
    </row>
    <row r="691" spans="1:12" x14ac:dyDescent="0.25">
      <c r="A691" s="24">
        <v>44781</v>
      </c>
      <c r="B691" s="25" t="s">
        <v>12</v>
      </c>
      <c r="C691" s="25" t="s">
        <v>1487</v>
      </c>
      <c r="D691" s="26" t="s">
        <v>97</v>
      </c>
      <c r="E691" s="26">
        <v>97543</v>
      </c>
      <c r="F691" s="26" t="s">
        <v>582</v>
      </c>
      <c r="G691" s="26" t="s">
        <v>172</v>
      </c>
      <c r="H691" s="28" t="s">
        <v>52</v>
      </c>
      <c r="I691" s="29">
        <v>11884.22</v>
      </c>
      <c r="J691" s="29">
        <v>2139.16</v>
      </c>
      <c r="K691" s="23">
        <f t="shared" si="29"/>
        <v>14023.38</v>
      </c>
      <c r="L691" s="35"/>
    </row>
    <row r="692" spans="1:12" x14ac:dyDescent="0.25">
      <c r="A692" s="24">
        <v>44782</v>
      </c>
      <c r="B692" s="25" t="s">
        <v>12</v>
      </c>
      <c r="C692" s="25" t="s">
        <v>1487</v>
      </c>
      <c r="D692" s="26" t="s">
        <v>97</v>
      </c>
      <c r="E692" s="26">
        <v>97577</v>
      </c>
      <c r="F692" s="26" t="s">
        <v>583</v>
      </c>
      <c r="G692" s="26" t="s">
        <v>172</v>
      </c>
      <c r="H692" s="28" t="s">
        <v>52</v>
      </c>
      <c r="I692" s="29">
        <v>8264.44</v>
      </c>
      <c r="J692" s="29">
        <v>1487.6</v>
      </c>
      <c r="K692" s="23">
        <f t="shared" si="29"/>
        <v>9752.0400000000009</v>
      </c>
      <c r="L692" s="35"/>
    </row>
    <row r="693" spans="1:12" x14ac:dyDescent="0.25">
      <c r="A693" s="24">
        <v>44783</v>
      </c>
      <c r="B693" s="25" t="s">
        <v>12</v>
      </c>
      <c r="C693" s="25" t="s">
        <v>1487</v>
      </c>
      <c r="D693" s="26" t="s">
        <v>97</v>
      </c>
      <c r="E693" s="26">
        <v>97607</v>
      </c>
      <c r="F693" s="26" t="s">
        <v>584</v>
      </c>
      <c r="G693" s="26" t="s">
        <v>172</v>
      </c>
      <c r="H693" s="28" t="s">
        <v>52</v>
      </c>
      <c r="I693" s="29">
        <v>6887.03</v>
      </c>
      <c r="J693" s="29">
        <v>1239.67</v>
      </c>
      <c r="K693" s="23">
        <f t="shared" si="29"/>
        <v>8126.7</v>
      </c>
      <c r="L693" s="35"/>
    </row>
    <row r="694" spans="1:12" x14ac:dyDescent="0.25">
      <c r="A694" s="24">
        <v>44786</v>
      </c>
      <c r="B694" s="25" t="s">
        <v>12</v>
      </c>
      <c r="C694" s="25" t="s">
        <v>1487</v>
      </c>
      <c r="D694" s="26" t="s">
        <v>97</v>
      </c>
      <c r="E694" s="26">
        <v>97665</v>
      </c>
      <c r="F694" s="26" t="s">
        <v>585</v>
      </c>
      <c r="G694" s="26" t="s">
        <v>172</v>
      </c>
      <c r="H694" s="28" t="s">
        <v>52</v>
      </c>
      <c r="I694" s="29">
        <v>11402.24</v>
      </c>
      <c r="J694" s="29">
        <v>2052.4</v>
      </c>
      <c r="K694" s="23">
        <f t="shared" si="29"/>
        <v>13454.64</v>
      </c>
      <c r="L694" s="35"/>
    </row>
    <row r="695" spans="1:12" x14ac:dyDescent="0.25">
      <c r="A695" s="24">
        <v>44793</v>
      </c>
      <c r="B695" s="25" t="s">
        <v>12</v>
      </c>
      <c r="C695" s="25" t="s">
        <v>1487</v>
      </c>
      <c r="D695" s="26" t="s">
        <v>97</v>
      </c>
      <c r="E695" s="26">
        <v>97806</v>
      </c>
      <c r="F695" s="26" t="s">
        <v>586</v>
      </c>
      <c r="G695" s="26" t="s">
        <v>172</v>
      </c>
      <c r="H695" s="28" t="s">
        <v>52</v>
      </c>
      <c r="I695" s="29">
        <v>6851.58</v>
      </c>
      <c r="J695" s="29">
        <v>1233.29</v>
      </c>
      <c r="K695" s="23">
        <f t="shared" si="29"/>
        <v>8084.87</v>
      </c>
      <c r="L695" s="35"/>
    </row>
    <row r="696" spans="1:12" x14ac:dyDescent="0.25">
      <c r="A696" s="24">
        <v>44796</v>
      </c>
      <c r="B696" s="25" t="s">
        <v>12</v>
      </c>
      <c r="C696" s="25" t="s">
        <v>1487</v>
      </c>
      <c r="D696" s="26" t="s">
        <v>97</v>
      </c>
      <c r="E696" s="26">
        <v>97853</v>
      </c>
      <c r="F696" s="26" t="s">
        <v>587</v>
      </c>
      <c r="G696" s="26" t="s">
        <v>172</v>
      </c>
      <c r="H696" s="28" t="s">
        <v>52</v>
      </c>
      <c r="I696" s="29">
        <v>8605.91</v>
      </c>
      <c r="J696" s="29">
        <v>1549.07</v>
      </c>
      <c r="K696" s="23">
        <f t="shared" si="29"/>
        <v>10154.98</v>
      </c>
      <c r="L696" s="35"/>
    </row>
    <row r="697" spans="1:12" x14ac:dyDescent="0.25">
      <c r="A697" s="24">
        <v>44798</v>
      </c>
      <c r="B697" s="25" t="s">
        <v>12</v>
      </c>
      <c r="C697" s="25" t="s">
        <v>1487</v>
      </c>
      <c r="D697" s="26" t="s">
        <v>97</v>
      </c>
      <c r="E697" s="26">
        <v>97954</v>
      </c>
      <c r="F697" s="26" t="s">
        <v>588</v>
      </c>
      <c r="G697" s="26" t="s">
        <v>172</v>
      </c>
      <c r="H697" s="28" t="s">
        <v>52</v>
      </c>
      <c r="I697" s="29">
        <v>8051.32</v>
      </c>
      <c r="J697" s="29">
        <v>1449.24</v>
      </c>
      <c r="K697" s="23">
        <f t="shared" si="29"/>
        <v>9500.56</v>
      </c>
      <c r="L697" s="35"/>
    </row>
    <row r="698" spans="1:12" x14ac:dyDescent="0.25">
      <c r="A698" s="24">
        <v>44799</v>
      </c>
      <c r="B698" s="25" t="s">
        <v>12</v>
      </c>
      <c r="C698" s="25" t="s">
        <v>1487</v>
      </c>
      <c r="D698" s="26" t="s">
        <v>97</v>
      </c>
      <c r="E698" s="26">
        <v>98006</v>
      </c>
      <c r="F698" s="26" t="s">
        <v>589</v>
      </c>
      <c r="G698" s="26" t="s">
        <v>172</v>
      </c>
      <c r="H698" s="28" t="s">
        <v>52</v>
      </c>
      <c r="I698" s="29">
        <v>4082.3799999999997</v>
      </c>
      <c r="J698" s="29">
        <v>734.48</v>
      </c>
      <c r="K698" s="23">
        <f t="shared" si="29"/>
        <v>4816.8599999999997</v>
      </c>
      <c r="L698" s="35"/>
    </row>
    <row r="699" spans="1:12" x14ac:dyDescent="0.25">
      <c r="A699" s="24">
        <v>44802</v>
      </c>
      <c r="B699" s="25" t="s">
        <v>12</v>
      </c>
      <c r="C699" s="25" t="s">
        <v>1487</v>
      </c>
      <c r="D699" s="26" t="s">
        <v>97</v>
      </c>
      <c r="E699" s="26">
        <v>98008</v>
      </c>
      <c r="F699" s="26" t="s">
        <v>590</v>
      </c>
      <c r="G699" s="26" t="s">
        <v>172</v>
      </c>
      <c r="H699" s="28" t="s">
        <v>52</v>
      </c>
      <c r="I699" s="29">
        <v>5407.34</v>
      </c>
      <c r="J699" s="29">
        <v>973.32</v>
      </c>
      <c r="K699" s="23">
        <f t="shared" si="29"/>
        <v>6380.66</v>
      </c>
      <c r="L699" s="35"/>
    </row>
    <row r="700" spans="1:12" x14ac:dyDescent="0.25">
      <c r="A700" s="24">
        <v>44804</v>
      </c>
      <c r="B700" s="25" t="s">
        <v>12</v>
      </c>
      <c r="C700" s="25" t="s">
        <v>1487</v>
      </c>
      <c r="D700" s="26" t="s">
        <v>97</v>
      </c>
      <c r="E700" s="26">
        <v>98157</v>
      </c>
      <c r="F700" s="26" t="s">
        <v>591</v>
      </c>
      <c r="G700" s="26" t="s">
        <v>172</v>
      </c>
      <c r="H700" s="28" t="s">
        <v>52</v>
      </c>
      <c r="I700" s="29">
        <v>8257.3000000000011</v>
      </c>
      <c r="J700" s="29">
        <v>1486.31</v>
      </c>
      <c r="K700" s="23">
        <f t="shared" si="29"/>
        <v>9743.61</v>
      </c>
      <c r="L700" s="35"/>
    </row>
    <row r="701" spans="1:12" x14ac:dyDescent="0.25">
      <c r="A701" s="24">
        <v>44809</v>
      </c>
      <c r="B701" s="25" t="s">
        <v>12</v>
      </c>
      <c r="C701" s="25" t="s">
        <v>1487</v>
      </c>
      <c r="D701" s="26" t="s">
        <v>97</v>
      </c>
      <c r="E701" s="26">
        <v>98246</v>
      </c>
      <c r="F701" s="26" t="s">
        <v>592</v>
      </c>
      <c r="G701" s="26" t="s">
        <v>172</v>
      </c>
      <c r="H701" s="28" t="s">
        <v>52</v>
      </c>
      <c r="I701" s="29">
        <v>8111.01</v>
      </c>
      <c r="J701" s="29">
        <v>1459.98</v>
      </c>
      <c r="K701" s="23">
        <f t="shared" si="29"/>
        <v>9570.99</v>
      </c>
      <c r="L701" s="35"/>
    </row>
    <row r="702" spans="1:12" x14ac:dyDescent="0.25">
      <c r="A702" s="24">
        <v>44811</v>
      </c>
      <c r="B702" s="25" t="s">
        <v>12</v>
      </c>
      <c r="C702" s="25" t="s">
        <v>1487</v>
      </c>
      <c r="D702" s="26" t="s">
        <v>97</v>
      </c>
      <c r="E702" s="26">
        <v>98340</v>
      </c>
      <c r="F702" s="26" t="s">
        <v>1435</v>
      </c>
      <c r="G702" s="26" t="s">
        <v>172</v>
      </c>
      <c r="H702" s="28" t="s">
        <v>52</v>
      </c>
      <c r="I702" s="29">
        <v>8024.33</v>
      </c>
      <c r="J702" s="29"/>
      <c r="K702" s="23">
        <f t="shared" si="29"/>
        <v>8024.33</v>
      </c>
      <c r="L702" s="35"/>
    </row>
    <row r="703" spans="1:12" x14ac:dyDescent="0.25">
      <c r="A703" s="24">
        <v>44816</v>
      </c>
      <c r="B703" s="25" t="s">
        <v>12</v>
      </c>
      <c r="C703" s="25" t="s">
        <v>1487</v>
      </c>
      <c r="D703" s="26" t="s">
        <v>97</v>
      </c>
      <c r="E703" s="26">
        <v>98566</v>
      </c>
      <c r="F703" s="26" t="s">
        <v>593</v>
      </c>
      <c r="G703" s="26" t="s">
        <v>172</v>
      </c>
      <c r="H703" s="28" t="s">
        <v>52</v>
      </c>
      <c r="I703" s="29">
        <v>8285.14</v>
      </c>
      <c r="J703" s="29">
        <v>1491.32</v>
      </c>
      <c r="K703" s="23">
        <f t="shared" si="29"/>
        <v>9776.4599999999991</v>
      </c>
      <c r="L703" s="35"/>
    </row>
    <row r="704" spans="1:12" x14ac:dyDescent="0.25">
      <c r="A704" s="24">
        <v>44818</v>
      </c>
      <c r="B704" s="25" t="s">
        <v>12</v>
      </c>
      <c r="C704" s="25" t="s">
        <v>1487</v>
      </c>
      <c r="D704" s="26" t="s">
        <v>97</v>
      </c>
      <c r="E704" s="26">
        <v>98635</v>
      </c>
      <c r="F704" s="26" t="s">
        <v>594</v>
      </c>
      <c r="G704" s="26" t="s">
        <v>172</v>
      </c>
      <c r="H704" s="28" t="s">
        <v>52</v>
      </c>
      <c r="I704" s="29">
        <v>12207.519999999999</v>
      </c>
      <c r="J704" s="29">
        <v>2197.36</v>
      </c>
      <c r="K704" s="23">
        <f t="shared" si="29"/>
        <v>14404.88</v>
      </c>
      <c r="L704" s="35"/>
    </row>
    <row r="705" spans="1:12" x14ac:dyDescent="0.25">
      <c r="A705" s="24">
        <v>44833</v>
      </c>
      <c r="B705" s="25" t="s">
        <v>12</v>
      </c>
      <c r="C705" s="25" t="s">
        <v>1487</v>
      </c>
      <c r="D705" s="26" t="s">
        <v>97</v>
      </c>
      <c r="E705" s="26">
        <v>98734</v>
      </c>
      <c r="F705" s="26" t="s">
        <v>595</v>
      </c>
      <c r="G705" s="26" t="s">
        <v>172</v>
      </c>
      <c r="H705" s="28" t="s">
        <v>52</v>
      </c>
      <c r="I705" s="29">
        <v>8138.35</v>
      </c>
      <c r="J705" s="29">
        <v>1464.9</v>
      </c>
      <c r="K705" s="23">
        <f t="shared" si="29"/>
        <v>9603.25</v>
      </c>
      <c r="L705" s="35"/>
    </row>
    <row r="706" spans="1:12" x14ac:dyDescent="0.25">
      <c r="A706" s="24">
        <v>44833</v>
      </c>
      <c r="B706" s="25" t="s">
        <v>12</v>
      </c>
      <c r="C706" s="25" t="s">
        <v>1487</v>
      </c>
      <c r="D706" s="26" t="s">
        <v>97</v>
      </c>
      <c r="E706" s="26">
        <v>98773</v>
      </c>
      <c r="F706" s="26" t="s">
        <v>596</v>
      </c>
      <c r="G706" s="26" t="s">
        <v>172</v>
      </c>
      <c r="H706" s="28" t="s">
        <v>52</v>
      </c>
      <c r="I706" s="29">
        <v>12501</v>
      </c>
      <c r="J706" s="29">
        <v>2250.29</v>
      </c>
      <c r="K706" s="23">
        <f t="shared" si="29"/>
        <v>14751.29</v>
      </c>
      <c r="L706" s="35"/>
    </row>
    <row r="707" spans="1:12" x14ac:dyDescent="0.25">
      <c r="A707" s="24">
        <v>44830</v>
      </c>
      <c r="B707" s="25" t="s">
        <v>12</v>
      </c>
      <c r="C707" s="25" t="s">
        <v>1487</v>
      </c>
      <c r="D707" s="26" t="s">
        <v>97</v>
      </c>
      <c r="E707" s="26">
        <v>98873</v>
      </c>
      <c r="F707" s="26" t="s">
        <v>597</v>
      </c>
      <c r="G707" s="26" t="s">
        <v>172</v>
      </c>
      <c r="H707" s="28" t="s">
        <v>52</v>
      </c>
      <c r="I707" s="29">
        <v>5425.57</v>
      </c>
      <c r="J707" s="29">
        <v>976.6</v>
      </c>
      <c r="K707" s="23">
        <f t="shared" si="29"/>
        <v>6402.17</v>
      </c>
      <c r="L707" s="35"/>
    </row>
    <row r="708" spans="1:12" x14ac:dyDescent="0.25">
      <c r="A708" s="24">
        <v>44833</v>
      </c>
      <c r="B708" s="25" t="s">
        <v>12</v>
      </c>
      <c r="C708" s="25" t="s">
        <v>1487</v>
      </c>
      <c r="D708" s="26" t="s">
        <v>97</v>
      </c>
      <c r="E708" s="26">
        <v>98973</v>
      </c>
      <c r="F708" s="26" t="s">
        <v>598</v>
      </c>
      <c r="G708" s="26" t="s">
        <v>172</v>
      </c>
      <c r="H708" s="28" t="s">
        <v>52</v>
      </c>
      <c r="I708" s="29">
        <v>12568.21</v>
      </c>
      <c r="J708" s="29">
        <v>2262.2800000000002</v>
      </c>
      <c r="K708" s="23">
        <f t="shared" si="29"/>
        <v>14830.49</v>
      </c>
      <c r="L708" s="35"/>
    </row>
    <row r="709" spans="1:12" x14ac:dyDescent="0.25">
      <c r="A709" s="24">
        <v>44844</v>
      </c>
      <c r="B709" s="25" t="s">
        <v>12</v>
      </c>
      <c r="C709" s="25" t="s">
        <v>1487</v>
      </c>
      <c r="D709" s="26" t="s">
        <v>97</v>
      </c>
      <c r="E709" s="26">
        <v>99212</v>
      </c>
      <c r="F709" s="26" t="s">
        <v>599</v>
      </c>
      <c r="G709" s="26" t="s">
        <v>172</v>
      </c>
      <c r="H709" s="28" t="s">
        <v>52</v>
      </c>
      <c r="I709" s="29">
        <v>11036.93</v>
      </c>
      <c r="J709" s="29">
        <v>1986.65</v>
      </c>
      <c r="K709" s="23">
        <f t="shared" si="29"/>
        <v>13023.58</v>
      </c>
      <c r="L709" s="35"/>
    </row>
    <row r="710" spans="1:12" x14ac:dyDescent="0.25">
      <c r="A710" s="24">
        <v>44848</v>
      </c>
      <c r="B710" s="25" t="s">
        <v>12</v>
      </c>
      <c r="C710" s="25" t="s">
        <v>1487</v>
      </c>
      <c r="D710" s="26" t="s">
        <v>97</v>
      </c>
      <c r="E710" s="26">
        <v>99301</v>
      </c>
      <c r="F710" s="26" t="s">
        <v>600</v>
      </c>
      <c r="G710" s="26" t="s">
        <v>172</v>
      </c>
      <c r="H710" s="28" t="s">
        <v>52</v>
      </c>
      <c r="I710" s="29">
        <v>14137.8</v>
      </c>
      <c r="J710" s="29">
        <v>2544.81</v>
      </c>
      <c r="K710" s="23">
        <f t="shared" si="29"/>
        <v>16682.61</v>
      </c>
      <c r="L710" s="35"/>
    </row>
    <row r="711" spans="1:12" x14ac:dyDescent="0.25">
      <c r="A711" s="24">
        <v>44852</v>
      </c>
      <c r="B711" s="25" t="s">
        <v>12</v>
      </c>
      <c r="C711" s="25" t="s">
        <v>1487</v>
      </c>
      <c r="D711" s="26" t="s">
        <v>97</v>
      </c>
      <c r="E711" s="26">
        <v>99370</v>
      </c>
      <c r="F711" s="26" t="s">
        <v>601</v>
      </c>
      <c r="G711" s="26" t="s">
        <v>172</v>
      </c>
      <c r="H711" s="28" t="s">
        <v>52</v>
      </c>
      <c r="I711" s="29">
        <v>9595.77</v>
      </c>
      <c r="J711" s="29">
        <v>1727.24</v>
      </c>
      <c r="K711" s="23">
        <f t="shared" si="29"/>
        <v>11323.01</v>
      </c>
      <c r="L711" s="35"/>
    </row>
    <row r="712" spans="1:12" x14ac:dyDescent="0.25">
      <c r="A712" s="24">
        <v>44854</v>
      </c>
      <c r="B712" s="25" t="s">
        <v>12</v>
      </c>
      <c r="C712" s="25" t="s">
        <v>1487</v>
      </c>
      <c r="D712" s="26">
        <v>101694564</v>
      </c>
      <c r="E712" s="26">
        <v>99439</v>
      </c>
      <c r="F712" s="26" t="s">
        <v>1053</v>
      </c>
      <c r="G712" s="26" t="s">
        <v>172</v>
      </c>
      <c r="H712" s="28" t="s">
        <v>52</v>
      </c>
      <c r="I712" s="29">
        <v>11234.05</v>
      </c>
      <c r="J712" s="29">
        <v>2022.13</v>
      </c>
      <c r="K712" s="23">
        <f t="shared" si="29"/>
        <v>13256.18</v>
      </c>
      <c r="L712" s="35"/>
    </row>
    <row r="713" spans="1:12" x14ac:dyDescent="0.25">
      <c r="A713" s="24">
        <v>44854</v>
      </c>
      <c r="B713" s="25" t="s">
        <v>12</v>
      </c>
      <c r="C713" s="25" t="s">
        <v>1487</v>
      </c>
      <c r="D713" s="26">
        <v>101694564</v>
      </c>
      <c r="E713" s="26">
        <v>99467</v>
      </c>
      <c r="F713" s="26" t="s">
        <v>603</v>
      </c>
      <c r="G713" s="26" t="s">
        <v>172</v>
      </c>
      <c r="H713" s="28" t="s">
        <v>52</v>
      </c>
      <c r="I713" s="29">
        <v>6895.81</v>
      </c>
      <c r="J713" s="29">
        <v>1241.25</v>
      </c>
      <c r="K713" s="23">
        <f t="shared" si="29"/>
        <v>8137.06</v>
      </c>
      <c r="L713" s="35"/>
    </row>
    <row r="714" spans="1:12" x14ac:dyDescent="0.25">
      <c r="A714" s="24">
        <v>44854</v>
      </c>
      <c r="B714" s="25" t="s">
        <v>12</v>
      </c>
      <c r="C714" s="25" t="s">
        <v>1487</v>
      </c>
      <c r="D714" s="26">
        <v>101694564</v>
      </c>
      <c r="E714" s="26">
        <v>99493</v>
      </c>
      <c r="F714" s="26" t="s">
        <v>602</v>
      </c>
      <c r="G714" s="26" t="s">
        <v>172</v>
      </c>
      <c r="H714" s="28" t="s">
        <v>52</v>
      </c>
      <c r="I714" s="29">
        <v>5483.3</v>
      </c>
      <c r="J714" s="29">
        <v>986.99</v>
      </c>
      <c r="K714" s="23">
        <f t="shared" si="29"/>
        <v>6470.29</v>
      </c>
      <c r="L714" s="35"/>
    </row>
    <row r="715" spans="1:12" x14ac:dyDescent="0.25">
      <c r="A715" s="24">
        <v>44859</v>
      </c>
      <c r="B715" s="25" t="s">
        <v>12</v>
      </c>
      <c r="C715" s="25" t="s">
        <v>1487</v>
      </c>
      <c r="D715" s="26">
        <v>101694564</v>
      </c>
      <c r="E715" s="26">
        <v>99120</v>
      </c>
      <c r="F715" s="26" t="s">
        <v>1052</v>
      </c>
      <c r="G715" s="26" t="s">
        <v>172</v>
      </c>
      <c r="H715" s="28" t="s">
        <v>52</v>
      </c>
      <c r="I715" s="29">
        <v>17988.98</v>
      </c>
      <c r="J715" s="29">
        <v>3238.02</v>
      </c>
      <c r="K715" s="23">
        <f t="shared" si="29"/>
        <v>21227</v>
      </c>
      <c r="L715" s="35"/>
    </row>
    <row r="716" spans="1:12" x14ac:dyDescent="0.25">
      <c r="A716" s="24">
        <v>44862</v>
      </c>
      <c r="B716" s="25" t="s">
        <v>12</v>
      </c>
      <c r="C716" s="25" t="s">
        <v>1487</v>
      </c>
      <c r="D716" s="26">
        <v>101694564</v>
      </c>
      <c r="E716" s="26">
        <v>99824</v>
      </c>
      <c r="F716" s="26" t="s">
        <v>1051</v>
      </c>
      <c r="G716" s="26" t="s">
        <v>172</v>
      </c>
      <c r="H716" s="28" t="s">
        <v>52</v>
      </c>
      <c r="I716" s="29">
        <v>13029.68</v>
      </c>
      <c r="J716" s="29">
        <v>2345.34</v>
      </c>
      <c r="K716" s="23">
        <f t="shared" si="29"/>
        <v>15375.02</v>
      </c>
      <c r="L716" s="30"/>
    </row>
    <row r="717" spans="1:12" x14ac:dyDescent="0.25">
      <c r="A717" s="24">
        <v>44899</v>
      </c>
      <c r="B717" s="25" t="s">
        <v>12</v>
      </c>
      <c r="C717" s="25" t="s">
        <v>1487</v>
      </c>
      <c r="D717" s="26">
        <v>101694564</v>
      </c>
      <c r="E717" s="26">
        <v>99980</v>
      </c>
      <c r="F717" s="26" t="s">
        <v>1252</v>
      </c>
      <c r="G717" s="26" t="s">
        <v>172</v>
      </c>
      <c r="H717" s="28" t="s">
        <v>52</v>
      </c>
      <c r="I717" s="29">
        <v>9667.7800000000007</v>
      </c>
      <c r="J717" s="29">
        <v>1740.2</v>
      </c>
      <c r="K717" s="23">
        <f t="shared" si="29"/>
        <v>11407.980000000001</v>
      </c>
      <c r="L717" s="30"/>
    </row>
    <row r="718" spans="1:12" x14ac:dyDescent="0.25">
      <c r="A718" s="24">
        <v>44873</v>
      </c>
      <c r="B718" s="25" t="s">
        <v>12</v>
      </c>
      <c r="C718" s="25" t="s">
        <v>1487</v>
      </c>
      <c r="D718" s="26">
        <v>101694564</v>
      </c>
      <c r="E718" s="26">
        <v>100018</v>
      </c>
      <c r="F718" s="26" t="s">
        <v>1251</v>
      </c>
      <c r="G718" s="26" t="s">
        <v>172</v>
      </c>
      <c r="H718" s="28" t="s">
        <v>52</v>
      </c>
      <c r="I718" s="29">
        <v>2754.82</v>
      </c>
      <c r="J718" s="29">
        <v>495.87</v>
      </c>
      <c r="K718" s="23">
        <f t="shared" si="29"/>
        <v>3250.69</v>
      </c>
      <c r="L718" s="30"/>
    </row>
    <row r="719" spans="1:12" x14ac:dyDescent="0.25">
      <c r="A719" s="24">
        <v>44875</v>
      </c>
      <c r="B719" s="25" t="s">
        <v>12</v>
      </c>
      <c r="C719" s="25" t="s">
        <v>1487</v>
      </c>
      <c r="D719" s="26">
        <v>101694564</v>
      </c>
      <c r="E719" s="26">
        <v>10065</v>
      </c>
      <c r="F719" s="26" t="s">
        <v>1049</v>
      </c>
      <c r="G719" s="26">
        <v>1000057892</v>
      </c>
      <c r="H719" s="28" t="s">
        <v>1050</v>
      </c>
      <c r="I719" s="29">
        <v>839964.07</v>
      </c>
      <c r="J719" s="29">
        <v>151193.53</v>
      </c>
      <c r="K719" s="23">
        <f>991157-495578.8</f>
        <v>495578.2</v>
      </c>
      <c r="L719" s="30"/>
    </row>
    <row r="720" spans="1:12" x14ac:dyDescent="0.25">
      <c r="A720" s="24">
        <v>44875</v>
      </c>
      <c r="B720" s="25" t="s">
        <v>12</v>
      </c>
      <c r="C720" s="25" t="s">
        <v>1487</v>
      </c>
      <c r="D720" s="26">
        <v>101694564</v>
      </c>
      <c r="E720" s="26">
        <v>100075</v>
      </c>
      <c r="F720" s="26" t="s">
        <v>1253</v>
      </c>
      <c r="G720" s="26" t="s">
        <v>172</v>
      </c>
      <c r="H720" s="28" t="s">
        <v>52</v>
      </c>
      <c r="I720" s="29">
        <v>7185.15</v>
      </c>
      <c r="J720" s="29">
        <v>1293.33</v>
      </c>
      <c r="K720" s="23">
        <f t="shared" ref="K720:K759" si="30">I720+J720-L720</f>
        <v>8478.48</v>
      </c>
      <c r="L720" s="30"/>
    </row>
    <row r="721" spans="1:12" x14ac:dyDescent="0.25">
      <c r="A721" s="24">
        <v>44881</v>
      </c>
      <c r="B721" s="25" t="s">
        <v>12</v>
      </c>
      <c r="C721" s="25" t="s">
        <v>1487</v>
      </c>
      <c r="D721" s="26">
        <v>101694564</v>
      </c>
      <c r="E721" s="26">
        <v>100223</v>
      </c>
      <c r="F721" s="26" t="s">
        <v>1254</v>
      </c>
      <c r="G721" s="26" t="s">
        <v>172</v>
      </c>
      <c r="H721" s="28" t="s">
        <v>52</v>
      </c>
      <c r="I721" s="29">
        <v>6912.36</v>
      </c>
      <c r="J721" s="29">
        <v>1244.22</v>
      </c>
      <c r="K721" s="23">
        <f t="shared" si="30"/>
        <v>8156.58</v>
      </c>
      <c r="L721" s="30"/>
    </row>
    <row r="722" spans="1:12" x14ac:dyDescent="0.25">
      <c r="A722" s="24">
        <v>44881</v>
      </c>
      <c r="B722" s="25" t="s">
        <v>12</v>
      </c>
      <c r="C722" s="25" t="s">
        <v>1487</v>
      </c>
      <c r="D722" s="26">
        <v>101694564</v>
      </c>
      <c r="E722" s="26">
        <v>100242</v>
      </c>
      <c r="F722" s="26" t="s">
        <v>1255</v>
      </c>
      <c r="G722" s="26" t="s">
        <v>172</v>
      </c>
      <c r="H722" s="28" t="s">
        <v>52</v>
      </c>
      <c r="I722" s="29">
        <v>12442.25</v>
      </c>
      <c r="J722" s="29">
        <v>2239.6</v>
      </c>
      <c r="K722" s="23">
        <f t="shared" si="30"/>
        <v>14681.85</v>
      </c>
      <c r="L722" s="30"/>
    </row>
    <row r="723" spans="1:12" x14ac:dyDescent="0.25">
      <c r="A723" s="24">
        <v>44888</v>
      </c>
      <c r="B723" s="25" t="s">
        <v>12</v>
      </c>
      <c r="C723" s="25" t="s">
        <v>1487</v>
      </c>
      <c r="D723" s="26">
        <v>101694564</v>
      </c>
      <c r="E723" s="26">
        <v>100435</v>
      </c>
      <c r="F723" s="26" t="s">
        <v>1257</v>
      </c>
      <c r="G723" s="26" t="s">
        <v>172</v>
      </c>
      <c r="H723" s="28" t="s">
        <v>52</v>
      </c>
      <c r="I723" s="29">
        <v>26865.38</v>
      </c>
      <c r="J723" s="29">
        <v>4835.7700000000004</v>
      </c>
      <c r="K723" s="23">
        <f t="shared" si="30"/>
        <v>31701.15</v>
      </c>
      <c r="L723" s="30"/>
    </row>
    <row r="724" spans="1:12" x14ac:dyDescent="0.25">
      <c r="A724" s="24">
        <v>44916</v>
      </c>
      <c r="B724" s="25" t="s">
        <v>12</v>
      </c>
      <c r="C724" s="25" t="s">
        <v>1487</v>
      </c>
      <c r="D724" s="26">
        <v>101694564</v>
      </c>
      <c r="E724" s="26">
        <v>100531</v>
      </c>
      <c r="F724" s="26" t="s">
        <v>1260</v>
      </c>
      <c r="G724" s="26" t="s">
        <v>172</v>
      </c>
      <c r="H724" s="28" t="s">
        <v>52</v>
      </c>
      <c r="I724" s="29">
        <v>858443.48</v>
      </c>
      <c r="J724" s="29">
        <v>154519.82999999999</v>
      </c>
      <c r="K724" s="23">
        <f t="shared" si="30"/>
        <v>1012963.3099999999</v>
      </c>
      <c r="L724" s="30"/>
    </row>
    <row r="725" spans="1:12" x14ac:dyDescent="0.25">
      <c r="A725" s="24">
        <v>44895</v>
      </c>
      <c r="B725" s="25" t="s">
        <v>12</v>
      </c>
      <c r="C725" s="25" t="s">
        <v>1487</v>
      </c>
      <c r="D725" s="26">
        <v>101694564</v>
      </c>
      <c r="E725" s="26">
        <v>100630</v>
      </c>
      <c r="F725" s="26" t="s">
        <v>1256</v>
      </c>
      <c r="G725" s="26" t="s">
        <v>172</v>
      </c>
      <c r="H725" s="28" t="s">
        <v>52</v>
      </c>
      <c r="I725" s="29">
        <v>13928.2</v>
      </c>
      <c r="J725" s="29">
        <v>2507.08</v>
      </c>
      <c r="K725" s="23">
        <f t="shared" si="30"/>
        <v>16435.28</v>
      </c>
      <c r="L725" s="30"/>
    </row>
    <row r="726" spans="1:12" x14ac:dyDescent="0.25">
      <c r="A726" s="24">
        <v>44900</v>
      </c>
      <c r="B726" s="25" t="s">
        <v>12</v>
      </c>
      <c r="C726" s="25" t="s">
        <v>1487</v>
      </c>
      <c r="D726" s="26">
        <v>101694564</v>
      </c>
      <c r="E726" s="26">
        <v>100732</v>
      </c>
      <c r="F726" s="26" t="s">
        <v>1259</v>
      </c>
      <c r="G726" s="26" t="s">
        <v>172</v>
      </c>
      <c r="H726" s="28" t="s">
        <v>52</v>
      </c>
      <c r="I726" s="29">
        <v>11264.81</v>
      </c>
      <c r="J726" s="29">
        <v>2027.67</v>
      </c>
      <c r="K726" s="23">
        <f t="shared" si="30"/>
        <v>13292.48</v>
      </c>
      <c r="L726" s="30"/>
    </row>
    <row r="727" spans="1:12" x14ac:dyDescent="0.25">
      <c r="A727" s="24">
        <v>44902</v>
      </c>
      <c r="B727" s="25" t="s">
        <v>12</v>
      </c>
      <c r="C727" s="25" t="s">
        <v>1487</v>
      </c>
      <c r="D727" s="26">
        <v>101694564</v>
      </c>
      <c r="E727" s="26">
        <v>100817</v>
      </c>
      <c r="F727" s="26" t="s">
        <v>1258</v>
      </c>
      <c r="G727" s="26" t="s">
        <v>172</v>
      </c>
      <c r="H727" s="28" t="s">
        <v>52</v>
      </c>
      <c r="I727" s="29">
        <v>15868.03</v>
      </c>
      <c r="J727" s="29">
        <v>2856.25</v>
      </c>
      <c r="K727" s="23">
        <f t="shared" si="30"/>
        <v>18724.28</v>
      </c>
      <c r="L727" s="30"/>
    </row>
    <row r="728" spans="1:12" x14ac:dyDescent="0.25">
      <c r="A728" s="24">
        <v>44909</v>
      </c>
      <c r="B728" s="25" t="s">
        <v>12</v>
      </c>
      <c r="C728" s="25" t="s">
        <v>1487</v>
      </c>
      <c r="D728" s="26">
        <v>101694564</v>
      </c>
      <c r="E728" s="26">
        <v>101037</v>
      </c>
      <c r="F728" s="26" t="s">
        <v>1261</v>
      </c>
      <c r="G728" s="26" t="s">
        <v>172</v>
      </c>
      <c r="H728" s="28" t="s">
        <v>52</v>
      </c>
      <c r="I728" s="29">
        <v>14289.48</v>
      </c>
      <c r="J728" s="29">
        <v>2572.11</v>
      </c>
      <c r="K728" s="23">
        <f t="shared" si="30"/>
        <v>16861.59</v>
      </c>
      <c r="L728" s="30"/>
    </row>
    <row r="729" spans="1:12" x14ac:dyDescent="0.25">
      <c r="A729" s="24">
        <v>44911</v>
      </c>
      <c r="B729" s="25" t="s">
        <v>12</v>
      </c>
      <c r="C729" s="25" t="s">
        <v>1487</v>
      </c>
      <c r="D729" s="26">
        <v>101694564</v>
      </c>
      <c r="E729" s="26">
        <v>101116</v>
      </c>
      <c r="F729" s="26" t="s">
        <v>1262</v>
      </c>
      <c r="G729" s="26" t="s">
        <v>172</v>
      </c>
      <c r="H729" s="28" t="s">
        <v>52</v>
      </c>
      <c r="I729" s="29">
        <v>12976.98</v>
      </c>
      <c r="J729" s="29">
        <v>2335.86</v>
      </c>
      <c r="K729" s="23">
        <f t="shared" si="30"/>
        <v>15312.84</v>
      </c>
      <c r="L729" s="30"/>
    </row>
    <row r="730" spans="1:12" x14ac:dyDescent="0.25">
      <c r="A730" s="24">
        <v>44916</v>
      </c>
      <c r="B730" s="25" t="s">
        <v>12</v>
      </c>
      <c r="C730" s="25" t="s">
        <v>1487</v>
      </c>
      <c r="D730" s="26">
        <v>101694564</v>
      </c>
      <c r="E730" s="26">
        <v>101291</v>
      </c>
      <c r="F730" s="26" t="s">
        <v>1263</v>
      </c>
      <c r="G730" s="26" t="s">
        <v>172</v>
      </c>
      <c r="H730" s="28" t="s">
        <v>52</v>
      </c>
      <c r="I730" s="29">
        <v>739205.68</v>
      </c>
      <c r="J730" s="29">
        <v>133057.01999999999</v>
      </c>
      <c r="K730" s="23">
        <f t="shared" si="30"/>
        <v>872262.70000000007</v>
      </c>
      <c r="L730" s="30"/>
    </row>
    <row r="731" spans="1:12" x14ac:dyDescent="0.25">
      <c r="A731" s="24">
        <v>44921</v>
      </c>
      <c r="B731" s="25" t="s">
        <v>12</v>
      </c>
      <c r="C731" s="25" t="s">
        <v>1487</v>
      </c>
      <c r="D731" s="26">
        <v>101694564</v>
      </c>
      <c r="E731" s="26">
        <v>101357</v>
      </c>
      <c r="F731" s="26" t="s">
        <v>1265</v>
      </c>
      <c r="G731" s="26" t="s">
        <v>172</v>
      </c>
      <c r="H731" s="28" t="s">
        <v>52</v>
      </c>
      <c r="I731" s="29">
        <v>7130.17</v>
      </c>
      <c r="J731" s="29">
        <v>1283.43</v>
      </c>
      <c r="K731" s="23">
        <f t="shared" si="30"/>
        <v>8413.6</v>
      </c>
      <c r="L731" s="30"/>
    </row>
    <row r="732" spans="1:12" x14ac:dyDescent="0.25">
      <c r="A732" s="24">
        <v>44921</v>
      </c>
      <c r="B732" s="25" t="s">
        <v>12</v>
      </c>
      <c r="C732" s="25" t="s">
        <v>1487</v>
      </c>
      <c r="D732" s="26">
        <v>101694564</v>
      </c>
      <c r="E732" s="26">
        <v>101376</v>
      </c>
      <c r="F732" s="26" t="s">
        <v>1266</v>
      </c>
      <c r="G732" s="26" t="s">
        <v>172</v>
      </c>
      <c r="H732" s="28" t="s">
        <v>52</v>
      </c>
      <c r="I732" s="29">
        <v>4567.97</v>
      </c>
      <c r="J732" s="29">
        <v>822.23</v>
      </c>
      <c r="K732" s="23">
        <f t="shared" si="30"/>
        <v>5390.2000000000007</v>
      </c>
      <c r="L732" s="30"/>
    </row>
    <row r="733" spans="1:12" x14ac:dyDescent="0.25">
      <c r="A733" s="24">
        <v>44921</v>
      </c>
      <c r="B733" s="25" t="s">
        <v>12</v>
      </c>
      <c r="C733" s="25" t="s">
        <v>1487</v>
      </c>
      <c r="D733" s="26">
        <v>101694564</v>
      </c>
      <c r="E733" s="26">
        <v>101404</v>
      </c>
      <c r="F733" s="26" t="s">
        <v>1264</v>
      </c>
      <c r="G733" s="26" t="s">
        <v>172</v>
      </c>
      <c r="H733" s="28" t="s">
        <v>52</v>
      </c>
      <c r="I733" s="29">
        <v>774838.21</v>
      </c>
      <c r="J733" s="29">
        <v>139470.88</v>
      </c>
      <c r="K733" s="23">
        <f t="shared" si="30"/>
        <v>914309.09</v>
      </c>
      <c r="L733" s="30"/>
    </row>
    <row r="734" spans="1:12" x14ac:dyDescent="0.25">
      <c r="A734" s="24">
        <v>44925</v>
      </c>
      <c r="B734" s="25" t="s">
        <v>12</v>
      </c>
      <c r="C734" s="25" t="s">
        <v>1487</v>
      </c>
      <c r="D734" s="26">
        <v>101694564</v>
      </c>
      <c r="E734" s="26">
        <v>101486</v>
      </c>
      <c r="F734" s="26" t="s">
        <v>1437</v>
      </c>
      <c r="G734" s="26" t="s">
        <v>172</v>
      </c>
      <c r="H734" s="28" t="s">
        <v>52</v>
      </c>
      <c r="I734" s="29">
        <v>11361.59</v>
      </c>
      <c r="J734" s="29">
        <v>2045.09</v>
      </c>
      <c r="K734" s="23">
        <f t="shared" si="30"/>
        <v>13406.68</v>
      </c>
      <c r="L734" s="30"/>
    </row>
    <row r="735" spans="1:12" x14ac:dyDescent="0.25">
      <c r="A735" s="24">
        <v>44925</v>
      </c>
      <c r="B735" s="25" t="s">
        <v>12</v>
      </c>
      <c r="C735" s="25" t="s">
        <v>1487</v>
      </c>
      <c r="D735" s="26">
        <v>101694564</v>
      </c>
      <c r="E735" s="26">
        <v>101534</v>
      </c>
      <c r="F735" s="26" t="s">
        <v>1436</v>
      </c>
      <c r="G735" s="26" t="s">
        <v>172</v>
      </c>
      <c r="H735" s="28" t="s">
        <v>52</v>
      </c>
      <c r="I735" s="29">
        <v>8674.8799999999992</v>
      </c>
      <c r="J735" s="29">
        <v>1561.48</v>
      </c>
      <c r="K735" s="23">
        <f t="shared" si="30"/>
        <v>10236.359999999999</v>
      </c>
      <c r="L735" s="30"/>
    </row>
    <row r="736" spans="1:12" x14ac:dyDescent="0.25">
      <c r="A736" s="24">
        <v>44932</v>
      </c>
      <c r="B736" s="25" t="s">
        <v>12</v>
      </c>
      <c r="C736" s="25" t="s">
        <v>1487</v>
      </c>
      <c r="D736" s="26">
        <v>101694564</v>
      </c>
      <c r="E736" s="26">
        <v>101616</v>
      </c>
      <c r="F736" s="26" t="s">
        <v>1439</v>
      </c>
      <c r="G736" s="26" t="s">
        <v>172</v>
      </c>
      <c r="H736" s="28" t="s">
        <v>52</v>
      </c>
      <c r="I736" s="29">
        <v>8332.89</v>
      </c>
      <c r="J736" s="29">
        <v>1499.92</v>
      </c>
      <c r="K736" s="23">
        <f t="shared" si="30"/>
        <v>9832.81</v>
      </c>
      <c r="L736" s="30"/>
    </row>
    <row r="737" spans="1:12" x14ac:dyDescent="0.25">
      <c r="A737" s="24">
        <v>44945</v>
      </c>
      <c r="B737" s="25" t="s">
        <v>12</v>
      </c>
      <c r="C737" s="25" t="s">
        <v>1487</v>
      </c>
      <c r="D737" s="26">
        <v>101694564</v>
      </c>
      <c r="E737" s="26">
        <v>101651</v>
      </c>
      <c r="F737" s="26" t="s">
        <v>1440</v>
      </c>
      <c r="G737" s="26" t="s">
        <v>172</v>
      </c>
      <c r="H737" s="28" t="s">
        <v>52</v>
      </c>
      <c r="I737" s="29">
        <v>7141.51</v>
      </c>
      <c r="J737" s="29">
        <v>1285.47</v>
      </c>
      <c r="K737" s="23">
        <f t="shared" si="30"/>
        <v>8426.98</v>
      </c>
      <c r="L737" s="30"/>
    </row>
    <row r="738" spans="1:12" x14ac:dyDescent="0.25">
      <c r="A738" s="24">
        <v>44936</v>
      </c>
      <c r="B738" s="25" t="s">
        <v>12</v>
      </c>
      <c r="C738" s="25" t="s">
        <v>1487</v>
      </c>
      <c r="D738" s="26">
        <v>101694564</v>
      </c>
      <c r="E738" s="26">
        <v>101675</v>
      </c>
      <c r="F738" s="26" t="s">
        <v>1444</v>
      </c>
      <c r="G738" s="26" t="s">
        <v>172</v>
      </c>
      <c r="H738" s="28" t="s">
        <v>52</v>
      </c>
      <c r="I738" s="29">
        <v>7210.42</v>
      </c>
      <c r="J738" s="29">
        <v>1297.8699999999999</v>
      </c>
      <c r="K738" s="23">
        <f t="shared" si="30"/>
        <v>8508.2900000000009</v>
      </c>
      <c r="L738" s="30"/>
    </row>
    <row r="739" spans="1:12" x14ac:dyDescent="0.25">
      <c r="A739" s="24">
        <v>44938</v>
      </c>
      <c r="B739" s="25" t="s">
        <v>12</v>
      </c>
      <c r="C739" s="25" t="s">
        <v>1487</v>
      </c>
      <c r="D739" s="26">
        <v>101694564</v>
      </c>
      <c r="E739" s="26">
        <v>101743</v>
      </c>
      <c r="F739" s="26" t="s">
        <v>1438</v>
      </c>
      <c r="G739" s="26" t="s">
        <v>172</v>
      </c>
      <c r="H739" s="28" t="s">
        <v>52</v>
      </c>
      <c r="I739" s="29">
        <v>15922.13</v>
      </c>
      <c r="J739" s="29">
        <v>2865.98</v>
      </c>
      <c r="K739" s="23">
        <f t="shared" si="30"/>
        <v>18788.11</v>
      </c>
      <c r="L739" s="30"/>
    </row>
    <row r="740" spans="1:12" x14ac:dyDescent="0.25">
      <c r="A740" s="24">
        <v>44942</v>
      </c>
      <c r="B740" s="25" t="s">
        <v>12</v>
      </c>
      <c r="C740" s="25" t="s">
        <v>1487</v>
      </c>
      <c r="D740" s="26">
        <v>101694564</v>
      </c>
      <c r="E740" s="26">
        <v>101918</v>
      </c>
      <c r="F740" s="26" t="s">
        <v>1443</v>
      </c>
      <c r="G740" s="26" t="s">
        <v>172</v>
      </c>
      <c r="H740" s="28" t="s">
        <v>52</v>
      </c>
      <c r="I740" s="29">
        <v>8644.25</v>
      </c>
      <c r="J740" s="29">
        <v>1555.96</v>
      </c>
      <c r="K740" s="23">
        <f t="shared" si="30"/>
        <v>10200.209999999999</v>
      </c>
      <c r="L740" s="30"/>
    </row>
    <row r="741" spans="1:12" x14ac:dyDescent="0.25">
      <c r="A741" s="24">
        <v>44945</v>
      </c>
      <c r="B741" s="25" t="s">
        <v>12</v>
      </c>
      <c r="C741" s="25" t="s">
        <v>1487</v>
      </c>
      <c r="D741" s="26">
        <v>101694564</v>
      </c>
      <c r="E741" s="26">
        <v>101976</v>
      </c>
      <c r="F741" s="26" t="s">
        <v>1441</v>
      </c>
      <c r="G741" s="26" t="s">
        <v>1442</v>
      </c>
      <c r="H741" s="28" t="s">
        <v>52</v>
      </c>
      <c r="I741" s="29">
        <v>923607.17</v>
      </c>
      <c r="J741" s="29">
        <v>166249.29</v>
      </c>
      <c r="K741" s="23">
        <f t="shared" si="30"/>
        <v>1089856.46</v>
      </c>
      <c r="L741" s="30"/>
    </row>
    <row r="742" spans="1:12" x14ac:dyDescent="0.25">
      <c r="A742" s="24">
        <v>44946</v>
      </c>
      <c r="B742" s="25" t="s">
        <v>12</v>
      </c>
      <c r="C742" s="25" t="s">
        <v>1487</v>
      </c>
      <c r="D742" s="26">
        <v>101694564</v>
      </c>
      <c r="E742" s="26">
        <v>101989</v>
      </c>
      <c r="F742" s="26" t="s">
        <v>1553</v>
      </c>
      <c r="G742" s="26" t="s">
        <v>172</v>
      </c>
      <c r="H742" s="28" t="s">
        <v>52</v>
      </c>
      <c r="I742" s="29">
        <v>18957.939999999999</v>
      </c>
      <c r="J742" s="29">
        <v>3412.43</v>
      </c>
      <c r="K742" s="23">
        <f t="shared" si="30"/>
        <v>22370.37</v>
      </c>
      <c r="L742" s="30"/>
    </row>
    <row r="743" spans="1:12" x14ac:dyDescent="0.25">
      <c r="A743" s="24">
        <v>44949</v>
      </c>
      <c r="B743" s="25" t="s">
        <v>12</v>
      </c>
      <c r="C743" s="25" t="s">
        <v>1487</v>
      </c>
      <c r="D743" s="26">
        <v>101694564</v>
      </c>
      <c r="E743" s="26">
        <v>102044</v>
      </c>
      <c r="F743" s="26" t="s">
        <v>1554</v>
      </c>
      <c r="G743" s="26" t="s">
        <v>172</v>
      </c>
      <c r="H743" s="28" t="s">
        <v>52</v>
      </c>
      <c r="I743" s="29">
        <v>10240.86</v>
      </c>
      <c r="J743" s="29">
        <v>1843.36</v>
      </c>
      <c r="K743" s="23">
        <f t="shared" si="30"/>
        <v>12084.220000000001</v>
      </c>
      <c r="L743" s="30"/>
    </row>
    <row r="744" spans="1:12" x14ac:dyDescent="0.25">
      <c r="A744" s="24">
        <v>44951</v>
      </c>
      <c r="B744" s="25" t="s">
        <v>12</v>
      </c>
      <c r="C744" s="25" t="s">
        <v>1487</v>
      </c>
      <c r="D744" s="26">
        <v>101694564</v>
      </c>
      <c r="E744" s="26">
        <v>102103</v>
      </c>
      <c r="F744" s="26" t="s">
        <v>1555</v>
      </c>
      <c r="G744" s="26" t="s">
        <v>172</v>
      </c>
      <c r="H744" s="28" t="s">
        <v>52</v>
      </c>
      <c r="I744" s="29">
        <v>2881.42</v>
      </c>
      <c r="J744" s="29">
        <v>518.65</v>
      </c>
      <c r="K744" s="23">
        <f t="shared" si="30"/>
        <v>3400.07</v>
      </c>
      <c r="L744" s="30"/>
    </row>
    <row r="745" spans="1:12" x14ac:dyDescent="0.25">
      <c r="A745" s="24">
        <v>44957</v>
      </c>
      <c r="B745" s="25" t="s">
        <v>12</v>
      </c>
      <c r="C745" s="25" t="s">
        <v>1487</v>
      </c>
      <c r="D745" s="26">
        <v>101694564</v>
      </c>
      <c r="E745" s="26">
        <v>102320</v>
      </c>
      <c r="F745" s="26" t="s">
        <v>1556</v>
      </c>
      <c r="G745" s="26" t="s">
        <v>172</v>
      </c>
      <c r="H745" s="28" t="s">
        <v>52</v>
      </c>
      <c r="I745" s="29">
        <v>10886.11</v>
      </c>
      <c r="J745" s="29">
        <v>1959.5</v>
      </c>
      <c r="K745" s="23">
        <f t="shared" si="30"/>
        <v>12845.61</v>
      </c>
      <c r="L745" s="30"/>
    </row>
    <row r="746" spans="1:12" x14ac:dyDescent="0.25">
      <c r="A746" s="24">
        <v>44957</v>
      </c>
      <c r="B746" s="69" t="s">
        <v>12</v>
      </c>
      <c r="C746" s="69" t="s">
        <v>1487</v>
      </c>
      <c r="D746" s="61">
        <v>101694564</v>
      </c>
      <c r="E746" s="61">
        <v>102330</v>
      </c>
      <c r="F746" s="61" t="s">
        <v>1557</v>
      </c>
      <c r="G746" s="61" t="s">
        <v>172</v>
      </c>
      <c r="H746" s="62" t="s">
        <v>52</v>
      </c>
      <c r="I746" s="63">
        <v>4478.03</v>
      </c>
      <c r="J746" s="63">
        <v>806.05</v>
      </c>
      <c r="K746" s="45">
        <f t="shared" si="30"/>
        <v>5284.08</v>
      </c>
      <c r="L746" s="113"/>
    </row>
    <row r="747" spans="1:12" x14ac:dyDescent="0.25">
      <c r="A747" s="114">
        <v>44957</v>
      </c>
      <c r="B747" s="71" t="s">
        <v>12</v>
      </c>
      <c r="C747" s="71" t="s">
        <v>1487</v>
      </c>
      <c r="D747" s="47">
        <v>101694564</v>
      </c>
      <c r="E747" s="47">
        <v>102369</v>
      </c>
      <c r="F747" s="47" t="s">
        <v>1558</v>
      </c>
      <c r="G747" s="47" t="s">
        <v>172</v>
      </c>
      <c r="H747" s="48" t="s">
        <v>52</v>
      </c>
      <c r="I747" s="49">
        <v>5918.74</v>
      </c>
      <c r="J747" s="49">
        <v>1065.3699999999999</v>
      </c>
      <c r="K747" s="43">
        <f t="shared" si="30"/>
        <v>6984.11</v>
      </c>
      <c r="L747" s="89"/>
    </row>
    <row r="748" spans="1:12" x14ac:dyDescent="0.25">
      <c r="A748" s="70">
        <v>44965</v>
      </c>
      <c r="B748" s="71" t="s">
        <v>12</v>
      </c>
      <c r="C748" s="71" t="s">
        <v>1487</v>
      </c>
      <c r="D748" s="47">
        <v>101694564</v>
      </c>
      <c r="E748" s="47">
        <v>102526</v>
      </c>
      <c r="F748" s="47" t="s">
        <v>1559</v>
      </c>
      <c r="G748" s="47" t="s">
        <v>172</v>
      </c>
      <c r="H748" s="48" t="s">
        <v>52</v>
      </c>
      <c r="I748" s="72">
        <v>8990.7800000000007</v>
      </c>
      <c r="J748" s="72">
        <v>1618.34</v>
      </c>
      <c r="K748" s="43">
        <f t="shared" si="30"/>
        <v>10609.12</v>
      </c>
      <c r="L748" s="89"/>
    </row>
    <row r="749" spans="1:12" x14ac:dyDescent="0.25">
      <c r="A749" s="70">
        <v>44966</v>
      </c>
      <c r="B749" s="71" t="s">
        <v>12</v>
      </c>
      <c r="C749" s="71" t="s">
        <v>1487</v>
      </c>
      <c r="D749" s="47">
        <v>101694564</v>
      </c>
      <c r="E749" s="47">
        <v>102579</v>
      </c>
      <c r="F749" s="47" t="s">
        <v>1560</v>
      </c>
      <c r="G749" s="47" t="s">
        <v>172</v>
      </c>
      <c r="H749" s="48" t="s">
        <v>52</v>
      </c>
      <c r="I749" s="72">
        <v>7204.05</v>
      </c>
      <c r="J749" s="72">
        <v>1296.73</v>
      </c>
      <c r="K749" s="43">
        <f t="shared" si="30"/>
        <v>8500.7800000000007</v>
      </c>
      <c r="L749" s="89"/>
    </row>
    <row r="750" spans="1:12" x14ac:dyDescent="0.25">
      <c r="A750" s="114">
        <v>44811</v>
      </c>
      <c r="B750" s="71" t="s">
        <v>12</v>
      </c>
      <c r="C750" s="71" t="s">
        <v>1487</v>
      </c>
      <c r="D750" s="47" t="s">
        <v>97</v>
      </c>
      <c r="E750" s="47">
        <v>98343</v>
      </c>
      <c r="F750" s="47"/>
      <c r="G750" s="47" t="s">
        <v>172</v>
      </c>
      <c r="H750" s="48" t="s">
        <v>52</v>
      </c>
      <c r="I750" s="49">
        <v>13753.69</v>
      </c>
      <c r="J750" s="49">
        <v>2475.67</v>
      </c>
      <c r="K750" s="43">
        <f t="shared" si="30"/>
        <v>16229.36</v>
      </c>
      <c r="L750" s="89"/>
    </row>
    <row r="751" spans="1:12" x14ac:dyDescent="0.25">
      <c r="A751" s="114">
        <v>44975</v>
      </c>
      <c r="B751" s="71" t="s">
        <v>12</v>
      </c>
      <c r="C751" s="71" t="s">
        <v>1487</v>
      </c>
      <c r="D751" s="47" t="s">
        <v>97</v>
      </c>
      <c r="E751" s="47">
        <v>102763</v>
      </c>
      <c r="F751" s="47" t="s">
        <v>1561</v>
      </c>
      <c r="G751" s="47">
        <v>1000058264</v>
      </c>
      <c r="H751" s="48" t="s">
        <v>1050</v>
      </c>
      <c r="I751" s="49">
        <v>988175.42</v>
      </c>
      <c r="J751" s="49">
        <v>177871.58</v>
      </c>
      <c r="K751" s="43">
        <f t="shared" si="30"/>
        <v>1166047</v>
      </c>
      <c r="L751" s="89"/>
    </row>
    <row r="752" spans="1:12" x14ac:dyDescent="0.25">
      <c r="A752" s="114">
        <v>44975</v>
      </c>
      <c r="B752" s="71" t="s">
        <v>12</v>
      </c>
      <c r="C752" s="71" t="s">
        <v>1487</v>
      </c>
      <c r="D752" s="47" t="s">
        <v>97</v>
      </c>
      <c r="E752" s="47">
        <v>102809</v>
      </c>
      <c r="F752" s="47" t="s">
        <v>1562</v>
      </c>
      <c r="G752" s="47" t="s">
        <v>172</v>
      </c>
      <c r="H752" s="48" t="s">
        <v>52</v>
      </c>
      <c r="I752" s="49">
        <v>8547.02</v>
      </c>
      <c r="J752" s="49">
        <v>1538.46</v>
      </c>
      <c r="K752" s="43">
        <f t="shared" si="30"/>
        <v>10085.48</v>
      </c>
      <c r="L752" s="89"/>
    </row>
    <row r="753" spans="1:12" x14ac:dyDescent="0.25">
      <c r="A753" s="114">
        <v>44967</v>
      </c>
      <c r="B753" s="71" t="s">
        <v>12</v>
      </c>
      <c r="C753" s="71" t="s">
        <v>1487</v>
      </c>
      <c r="D753" s="47" t="s">
        <v>97</v>
      </c>
      <c r="E753" s="47">
        <v>102637</v>
      </c>
      <c r="F753" s="47" t="s">
        <v>1563</v>
      </c>
      <c r="G753" s="47" t="s">
        <v>172</v>
      </c>
      <c r="H753" s="48" t="s">
        <v>52</v>
      </c>
      <c r="I753" s="49">
        <v>11611.77</v>
      </c>
      <c r="J753" s="49">
        <v>2090.12</v>
      </c>
      <c r="K753" s="43">
        <f t="shared" si="30"/>
        <v>13701.89</v>
      </c>
      <c r="L753" s="89"/>
    </row>
    <row r="754" spans="1:12" x14ac:dyDescent="0.25">
      <c r="A754" s="114">
        <v>44972</v>
      </c>
      <c r="B754" s="71" t="s">
        <v>12</v>
      </c>
      <c r="C754" s="71" t="s">
        <v>1487</v>
      </c>
      <c r="D754" s="47" t="s">
        <v>97</v>
      </c>
      <c r="E754" s="47">
        <v>102678</v>
      </c>
      <c r="F754" s="47" t="s">
        <v>1564</v>
      </c>
      <c r="G754" s="47" t="s">
        <v>172</v>
      </c>
      <c r="H754" s="48" t="s">
        <v>52</v>
      </c>
      <c r="I754" s="49">
        <v>7041.72</v>
      </c>
      <c r="J754" s="49">
        <v>1267.51</v>
      </c>
      <c r="K754" s="43">
        <f t="shared" si="30"/>
        <v>8309.23</v>
      </c>
      <c r="L754" s="89"/>
    </row>
    <row r="755" spans="1:12" x14ac:dyDescent="0.25">
      <c r="A755" s="114">
        <v>44979</v>
      </c>
      <c r="B755" s="71" t="s">
        <v>12</v>
      </c>
      <c r="C755" s="71" t="s">
        <v>1487</v>
      </c>
      <c r="D755" s="47" t="s">
        <v>97</v>
      </c>
      <c r="E755" s="47">
        <v>103020</v>
      </c>
      <c r="F755" s="47" t="s">
        <v>1565</v>
      </c>
      <c r="G755" s="47" t="s">
        <v>172</v>
      </c>
      <c r="H755" s="48" t="s">
        <v>52</v>
      </c>
      <c r="I755" s="49">
        <v>11496.8</v>
      </c>
      <c r="J755" s="49">
        <v>2069.42</v>
      </c>
      <c r="K755" s="43">
        <f t="shared" si="30"/>
        <v>13566.22</v>
      </c>
      <c r="L755" s="89"/>
    </row>
    <row r="756" spans="1:12" x14ac:dyDescent="0.25">
      <c r="A756" s="114">
        <v>44978</v>
      </c>
      <c r="B756" s="71" t="s">
        <v>12</v>
      </c>
      <c r="C756" s="71"/>
      <c r="D756" s="47" t="s">
        <v>97</v>
      </c>
      <c r="E756" s="47">
        <v>103923</v>
      </c>
      <c r="F756" s="47" t="s">
        <v>1566</v>
      </c>
      <c r="G756" s="47" t="s">
        <v>172</v>
      </c>
      <c r="H756" s="48" t="s">
        <v>52</v>
      </c>
      <c r="I756" s="49">
        <v>8507.52</v>
      </c>
      <c r="J756" s="49">
        <v>1531.35</v>
      </c>
      <c r="K756" s="43">
        <f t="shared" si="30"/>
        <v>10038.870000000001</v>
      </c>
      <c r="L756" s="89"/>
    </row>
    <row r="757" spans="1:12" x14ac:dyDescent="0.25">
      <c r="A757" s="114">
        <v>45015</v>
      </c>
      <c r="B757" s="71" t="s">
        <v>12</v>
      </c>
      <c r="C757" s="71"/>
      <c r="D757" s="47" t="s">
        <v>97</v>
      </c>
      <c r="E757" s="47">
        <v>103143</v>
      </c>
      <c r="F757" s="47" t="s">
        <v>1567</v>
      </c>
      <c r="G757" s="47"/>
      <c r="H757" s="47" t="s">
        <v>1568</v>
      </c>
      <c r="I757" s="49">
        <v>820074.53</v>
      </c>
      <c r="J757" s="49">
        <v>147613.42000000001</v>
      </c>
      <c r="K757" s="43">
        <f t="shared" si="30"/>
        <v>967687.95000000007</v>
      </c>
      <c r="L757" s="89"/>
    </row>
    <row r="758" spans="1:12" x14ac:dyDescent="0.25">
      <c r="A758" s="114">
        <v>44981</v>
      </c>
      <c r="B758" s="71" t="s">
        <v>12</v>
      </c>
      <c r="C758" s="71"/>
      <c r="D758" s="47" t="s">
        <v>97</v>
      </c>
      <c r="E758" s="47">
        <v>103143</v>
      </c>
      <c r="F758" s="47" t="s">
        <v>1569</v>
      </c>
      <c r="G758" s="47"/>
      <c r="H758" s="48" t="s">
        <v>52</v>
      </c>
      <c r="I758" s="49">
        <v>8507.52</v>
      </c>
      <c r="J758" s="49">
        <v>1531.35</v>
      </c>
      <c r="K758" s="43">
        <f t="shared" si="30"/>
        <v>10038.870000000001</v>
      </c>
      <c r="L758" s="89"/>
    </row>
    <row r="759" spans="1:12" x14ac:dyDescent="0.25">
      <c r="A759" s="114">
        <v>44985</v>
      </c>
      <c r="B759" s="71" t="s">
        <v>12</v>
      </c>
      <c r="C759" s="71"/>
      <c r="D759" s="47" t="s">
        <v>97</v>
      </c>
      <c r="E759" s="47">
        <v>103124</v>
      </c>
      <c r="F759" s="47" t="s">
        <v>1570</v>
      </c>
      <c r="G759" s="47"/>
      <c r="H759" s="48" t="s">
        <v>52</v>
      </c>
      <c r="I759" s="49">
        <v>2989.28</v>
      </c>
      <c r="J759" s="49">
        <v>538.07000000000005</v>
      </c>
      <c r="K759" s="43">
        <f t="shared" si="30"/>
        <v>3527.3500000000004</v>
      </c>
      <c r="L759" s="89"/>
    </row>
    <row r="760" spans="1:12" x14ac:dyDescent="0.25">
      <c r="A760" s="73"/>
      <c r="B760" s="74" t="str">
        <f>B761</f>
        <v>LIVAO FARMACEUTICA, S.R.L.</v>
      </c>
      <c r="C760" s="74"/>
      <c r="D760" s="75" t="str">
        <f>D761</f>
        <v>131790739</v>
      </c>
      <c r="E760" s="142" t="str">
        <f>H761</f>
        <v xml:space="preserve">MEDICAMENTOS </v>
      </c>
      <c r="F760" s="143"/>
      <c r="G760" s="143"/>
      <c r="H760" s="143"/>
      <c r="I760" s="65"/>
      <c r="J760" s="65"/>
      <c r="K760" s="65"/>
      <c r="L760" s="93">
        <f>SUM(K761:K776)</f>
        <v>1217990</v>
      </c>
    </row>
    <row r="761" spans="1:12" x14ac:dyDescent="0.25">
      <c r="A761" s="24">
        <v>44700</v>
      </c>
      <c r="B761" s="76" t="s">
        <v>24</v>
      </c>
      <c r="C761" s="76"/>
      <c r="D761" s="31" t="s">
        <v>98</v>
      </c>
      <c r="E761" s="31">
        <v>620</v>
      </c>
      <c r="F761" s="31" t="s">
        <v>604</v>
      </c>
      <c r="G761" s="31">
        <v>1000056693</v>
      </c>
      <c r="H761" s="33" t="s">
        <v>18</v>
      </c>
      <c r="I761" s="34">
        <v>147000</v>
      </c>
      <c r="J761" s="34"/>
      <c r="K761" s="46">
        <f t="shared" ref="K761:K775" si="31">I761+J761-L761</f>
        <v>147000</v>
      </c>
      <c r="L761" s="115"/>
    </row>
    <row r="762" spans="1:12" x14ac:dyDescent="0.25">
      <c r="A762" s="24">
        <v>44795</v>
      </c>
      <c r="B762" s="25" t="s">
        <v>24</v>
      </c>
      <c r="C762" s="25"/>
      <c r="D762" s="26" t="s">
        <v>98</v>
      </c>
      <c r="E762" s="26">
        <v>788</v>
      </c>
      <c r="F762" s="26" t="s">
        <v>605</v>
      </c>
      <c r="G762" s="26">
        <v>1000057333</v>
      </c>
      <c r="H762" s="28" t="s">
        <v>18</v>
      </c>
      <c r="I762" s="29">
        <v>44250</v>
      </c>
      <c r="J762" s="29">
        <v>7965</v>
      </c>
      <c r="K762" s="23">
        <f t="shared" si="31"/>
        <v>52215</v>
      </c>
      <c r="L762" s="35"/>
    </row>
    <row r="763" spans="1:12" x14ac:dyDescent="0.25">
      <c r="A763" s="24">
        <v>44832</v>
      </c>
      <c r="B763" s="25" t="s">
        <v>24</v>
      </c>
      <c r="C763" s="25"/>
      <c r="D763" s="26" t="s">
        <v>98</v>
      </c>
      <c r="E763" s="26">
        <v>794</v>
      </c>
      <c r="F763" s="26" t="s">
        <v>228</v>
      </c>
      <c r="G763" s="26">
        <v>1000057365</v>
      </c>
      <c r="H763" s="28" t="s">
        <v>18</v>
      </c>
      <c r="I763" s="29">
        <v>7975</v>
      </c>
      <c r="J763" s="29">
        <v>0</v>
      </c>
      <c r="K763" s="23">
        <f t="shared" si="31"/>
        <v>7975</v>
      </c>
      <c r="L763" s="35"/>
    </row>
    <row r="764" spans="1:12" x14ac:dyDescent="0.25">
      <c r="A764" s="24">
        <v>44824</v>
      </c>
      <c r="B764" s="25" t="s">
        <v>24</v>
      </c>
      <c r="C764" s="25"/>
      <c r="D764" s="26" t="s">
        <v>98</v>
      </c>
      <c r="E764" s="26">
        <v>808</v>
      </c>
      <c r="F764" s="26" t="s">
        <v>607</v>
      </c>
      <c r="G764" s="26">
        <v>1000057537</v>
      </c>
      <c r="H764" s="28" t="s">
        <v>18</v>
      </c>
      <c r="I764" s="29">
        <v>12000</v>
      </c>
      <c r="J764" s="29">
        <v>2160</v>
      </c>
      <c r="K764" s="23">
        <f t="shared" si="31"/>
        <v>14160</v>
      </c>
      <c r="L764" s="35"/>
    </row>
    <row r="765" spans="1:12" x14ac:dyDescent="0.25">
      <c r="A765" s="24">
        <v>44862</v>
      </c>
      <c r="B765" s="25" t="s">
        <v>24</v>
      </c>
      <c r="C765" s="25"/>
      <c r="D765" s="26" t="s">
        <v>98</v>
      </c>
      <c r="E765" s="26">
        <v>847</v>
      </c>
      <c r="F765" s="26" t="s">
        <v>229</v>
      </c>
      <c r="G765" s="26">
        <v>1000057784</v>
      </c>
      <c r="H765" s="28" t="s">
        <v>18</v>
      </c>
      <c r="I765" s="29">
        <v>99500</v>
      </c>
      <c r="J765" s="29">
        <v>0</v>
      </c>
      <c r="K765" s="23">
        <f t="shared" si="31"/>
        <v>99500</v>
      </c>
      <c r="L765" s="30"/>
    </row>
    <row r="766" spans="1:12" x14ac:dyDescent="0.25">
      <c r="A766" s="24">
        <v>44872</v>
      </c>
      <c r="B766" s="25" t="s">
        <v>24</v>
      </c>
      <c r="C766" s="25"/>
      <c r="D766" s="26" t="s">
        <v>98</v>
      </c>
      <c r="E766" s="26">
        <v>852</v>
      </c>
      <c r="F766" s="26" t="s">
        <v>628</v>
      </c>
      <c r="G766" s="26">
        <v>1000057862</v>
      </c>
      <c r="H766" s="28" t="s">
        <v>18</v>
      </c>
      <c r="I766" s="29">
        <v>103500</v>
      </c>
      <c r="J766" s="29">
        <v>0</v>
      </c>
      <c r="K766" s="23">
        <f t="shared" si="31"/>
        <v>103500</v>
      </c>
      <c r="L766" s="30"/>
    </row>
    <row r="767" spans="1:12" x14ac:dyDescent="0.25">
      <c r="A767" s="24">
        <v>44879</v>
      </c>
      <c r="B767" s="25" t="s">
        <v>24</v>
      </c>
      <c r="C767" s="25"/>
      <c r="D767" s="26" t="s">
        <v>98</v>
      </c>
      <c r="E767" s="26">
        <v>189</v>
      </c>
      <c r="F767" s="26" t="s">
        <v>230</v>
      </c>
      <c r="G767" s="26">
        <v>1000057865</v>
      </c>
      <c r="H767" s="28" t="s">
        <v>18</v>
      </c>
      <c r="I767" s="29">
        <v>103500</v>
      </c>
      <c r="J767" s="29">
        <v>0</v>
      </c>
      <c r="K767" s="23">
        <f t="shared" si="31"/>
        <v>103500</v>
      </c>
      <c r="L767" s="30"/>
    </row>
    <row r="768" spans="1:12" x14ac:dyDescent="0.25">
      <c r="A768" s="24">
        <v>44903</v>
      </c>
      <c r="B768" s="25" t="s">
        <v>24</v>
      </c>
      <c r="C768" s="25"/>
      <c r="D768" s="26" t="s">
        <v>98</v>
      </c>
      <c r="E768" s="26">
        <v>190</v>
      </c>
      <c r="F768" s="26" t="s">
        <v>649</v>
      </c>
      <c r="G768" s="26">
        <v>1000058048</v>
      </c>
      <c r="H768" s="28" t="s">
        <v>18</v>
      </c>
      <c r="I768" s="29">
        <v>112500</v>
      </c>
      <c r="J768" s="29">
        <v>0</v>
      </c>
      <c r="K768" s="23">
        <f t="shared" si="31"/>
        <v>112500</v>
      </c>
      <c r="L768" s="30"/>
    </row>
    <row r="769" spans="1:12" x14ac:dyDescent="0.25">
      <c r="A769" s="24">
        <v>44903</v>
      </c>
      <c r="B769" s="25" t="s">
        <v>24</v>
      </c>
      <c r="C769" s="25"/>
      <c r="D769" s="26" t="s">
        <v>98</v>
      </c>
      <c r="E769" s="61">
        <v>191</v>
      </c>
      <c r="F769" s="61" t="s">
        <v>521</v>
      </c>
      <c r="G769" s="61">
        <v>1000058047</v>
      </c>
      <c r="H769" s="62" t="s">
        <v>18</v>
      </c>
      <c r="I769" s="63">
        <v>112500</v>
      </c>
      <c r="J769" s="63">
        <v>0</v>
      </c>
      <c r="K769" s="45">
        <f t="shared" si="31"/>
        <v>112500</v>
      </c>
      <c r="L769" s="30"/>
    </row>
    <row r="770" spans="1:12" x14ac:dyDescent="0.25">
      <c r="A770" s="24">
        <v>44915</v>
      </c>
      <c r="B770" s="25" t="s">
        <v>24</v>
      </c>
      <c r="C770" s="25"/>
      <c r="D770" s="59" t="s">
        <v>98</v>
      </c>
      <c r="E770" s="47">
        <v>192</v>
      </c>
      <c r="F770" s="47" t="s">
        <v>231</v>
      </c>
      <c r="G770" s="47">
        <v>1000058113</v>
      </c>
      <c r="H770" s="48" t="s">
        <v>18</v>
      </c>
      <c r="I770" s="49">
        <v>112500</v>
      </c>
      <c r="J770" s="49">
        <v>0</v>
      </c>
      <c r="K770" s="43">
        <f t="shared" si="31"/>
        <v>112500</v>
      </c>
      <c r="L770" s="116"/>
    </row>
    <row r="771" spans="1:12" x14ac:dyDescent="0.25">
      <c r="A771" s="24">
        <v>44915</v>
      </c>
      <c r="B771" s="25" t="s">
        <v>24</v>
      </c>
      <c r="C771" s="25"/>
      <c r="D771" s="59" t="s">
        <v>98</v>
      </c>
      <c r="E771" s="47">
        <v>193</v>
      </c>
      <c r="F771" s="47" t="s">
        <v>232</v>
      </c>
      <c r="G771" s="47">
        <v>1000058114</v>
      </c>
      <c r="H771" s="48" t="s">
        <v>18</v>
      </c>
      <c r="I771" s="49">
        <v>112500</v>
      </c>
      <c r="J771" s="49">
        <v>0</v>
      </c>
      <c r="K771" s="43">
        <f t="shared" si="31"/>
        <v>112500</v>
      </c>
      <c r="L771" s="116"/>
    </row>
    <row r="772" spans="1:12" x14ac:dyDescent="0.25">
      <c r="A772" s="24">
        <v>44937</v>
      </c>
      <c r="B772" s="25" t="s">
        <v>24</v>
      </c>
      <c r="C772" s="25" t="s">
        <v>1487</v>
      </c>
      <c r="D772" s="59" t="s">
        <v>98</v>
      </c>
      <c r="E772" s="47">
        <v>194</v>
      </c>
      <c r="F772" s="47" t="s">
        <v>650</v>
      </c>
      <c r="G772" s="47">
        <v>1000058156</v>
      </c>
      <c r="H772" s="48" t="s">
        <v>18</v>
      </c>
      <c r="I772" s="49">
        <v>45000</v>
      </c>
      <c r="J772" s="49">
        <v>0</v>
      </c>
      <c r="K772" s="43">
        <f t="shared" si="31"/>
        <v>45000</v>
      </c>
      <c r="L772" s="116"/>
    </row>
    <row r="773" spans="1:12" x14ac:dyDescent="0.25">
      <c r="A773" s="56">
        <v>44960</v>
      </c>
      <c r="B773" s="25" t="s">
        <v>24</v>
      </c>
      <c r="C773" s="25" t="s">
        <v>1487</v>
      </c>
      <c r="D773" s="59" t="s">
        <v>98</v>
      </c>
      <c r="E773" s="47">
        <v>1000</v>
      </c>
      <c r="F773" s="47" t="s">
        <v>233</v>
      </c>
      <c r="G773" s="47">
        <v>1000058224</v>
      </c>
      <c r="H773" s="48" t="s">
        <v>18</v>
      </c>
      <c r="I773" s="72">
        <v>109000</v>
      </c>
      <c r="J773" s="49">
        <v>0</v>
      </c>
      <c r="K773" s="43">
        <f t="shared" si="31"/>
        <v>109000</v>
      </c>
      <c r="L773" s="116"/>
    </row>
    <row r="774" spans="1:12" x14ac:dyDescent="0.25">
      <c r="A774" s="56">
        <v>44973</v>
      </c>
      <c r="B774" s="25" t="s">
        <v>24</v>
      </c>
      <c r="C774" s="25" t="s">
        <v>1487</v>
      </c>
      <c r="D774" s="59" t="s">
        <v>98</v>
      </c>
      <c r="E774" s="47">
        <v>198</v>
      </c>
      <c r="F774" s="47" t="s">
        <v>235</v>
      </c>
      <c r="G774" s="47">
        <v>100005825</v>
      </c>
      <c r="H774" s="48" t="s">
        <v>18</v>
      </c>
      <c r="I774" s="72">
        <v>49000</v>
      </c>
      <c r="J774" s="49">
        <v>8820</v>
      </c>
      <c r="K774" s="43">
        <f t="shared" si="31"/>
        <v>57820</v>
      </c>
      <c r="L774" s="116"/>
    </row>
    <row r="775" spans="1:12" x14ac:dyDescent="0.25">
      <c r="A775" s="56">
        <v>44972</v>
      </c>
      <c r="B775" s="25" t="s">
        <v>24</v>
      </c>
      <c r="C775" s="25" t="s">
        <v>1487</v>
      </c>
      <c r="D775" s="59" t="s">
        <v>98</v>
      </c>
      <c r="E775" s="47">
        <v>196</v>
      </c>
      <c r="F775" s="47" t="s">
        <v>234</v>
      </c>
      <c r="G775" s="47">
        <v>1000058250</v>
      </c>
      <c r="H775" s="48" t="s">
        <v>18</v>
      </c>
      <c r="I775" s="72">
        <v>24000</v>
      </c>
      <c r="J775" s="49">
        <v>4320</v>
      </c>
      <c r="K775" s="43">
        <f t="shared" si="31"/>
        <v>28320</v>
      </c>
      <c r="L775" s="116"/>
    </row>
    <row r="776" spans="1:12" x14ac:dyDescent="0.25">
      <c r="A776" s="51"/>
      <c r="B776" s="52" t="s">
        <v>100</v>
      </c>
      <c r="C776" s="52"/>
      <c r="D776" s="64" t="s">
        <v>99</v>
      </c>
      <c r="E776" s="142" t="s">
        <v>101</v>
      </c>
      <c r="F776" s="143"/>
      <c r="G776" s="143"/>
      <c r="H776" s="143"/>
      <c r="I776" s="65"/>
      <c r="J776" s="65"/>
      <c r="K776" s="65"/>
      <c r="L776" s="117">
        <f>SUM(K777:K778)</f>
        <v>95226</v>
      </c>
    </row>
    <row r="777" spans="1:12" x14ac:dyDescent="0.25">
      <c r="A777" s="24">
        <v>44818</v>
      </c>
      <c r="B777" s="25" t="s">
        <v>100</v>
      </c>
      <c r="C777" s="25" t="s">
        <v>1487</v>
      </c>
      <c r="D777" s="26" t="s">
        <v>99</v>
      </c>
      <c r="E777" s="31">
        <v>747</v>
      </c>
      <c r="F777" s="31" t="s">
        <v>433</v>
      </c>
      <c r="G777" s="31">
        <v>1000057475</v>
      </c>
      <c r="H777" s="33" t="s">
        <v>101</v>
      </c>
      <c r="I777" s="34">
        <v>80700</v>
      </c>
      <c r="J777" s="34">
        <v>14526</v>
      </c>
      <c r="K777" s="46">
        <f>I777+J777-L777</f>
        <v>95226</v>
      </c>
      <c r="L777" s="35"/>
    </row>
    <row r="778" spans="1:12" x14ac:dyDescent="0.25">
      <c r="A778" s="51"/>
      <c r="B778" s="52" t="str">
        <f>B779</f>
        <v xml:space="preserve">LUIS E. BETANCES R ^CO. S.A. </v>
      </c>
      <c r="C778" s="52"/>
      <c r="D778" s="53">
        <f>D779</f>
        <v>101006145</v>
      </c>
      <c r="E778" s="139" t="str">
        <f>H779</f>
        <v xml:space="preserve">MEDICAMENTOS </v>
      </c>
      <c r="F778" s="140"/>
      <c r="G778" s="140"/>
      <c r="H778" s="141"/>
      <c r="I778" s="54"/>
      <c r="J778" s="54"/>
      <c r="K778" s="54"/>
      <c r="L778" s="55">
        <f>SUM(K779:K781)</f>
        <v>205052</v>
      </c>
    </row>
    <row r="779" spans="1:12" x14ac:dyDescent="0.25">
      <c r="A779" s="24">
        <v>44914</v>
      </c>
      <c r="B779" s="25" t="s">
        <v>1267</v>
      </c>
      <c r="C779" s="25" t="s">
        <v>1487</v>
      </c>
      <c r="D779" s="26">
        <v>101006145</v>
      </c>
      <c r="E779" s="26">
        <v>601</v>
      </c>
      <c r="F779" s="26" t="s">
        <v>1268</v>
      </c>
      <c r="G779" s="26">
        <v>1000058054</v>
      </c>
      <c r="H779" s="28" t="s">
        <v>18</v>
      </c>
      <c r="I779" s="29">
        <v>102526</v>
      </c>
      <c r="J779" s="29">
        <v>0</v>
      </c>
      <c r="K779" s="23">
        <f>I779+J779-L779</f>
        <v>102526</v>
      </c>
      <c r="L779" s="35"/>
    </row>
    <row r="780" spans="1:12" x14ac:dyDescent="0.25">
      <c r="A780" s="56">
        <v>44951</v>
      </c>
      <c r="B780" s="25" t="s">
        <v>1267</v>
      </c>
      <c r="C780" s="25" t="s">
        <v>1487</v>
      </c>
      <c r="D780" s="26">
        <v>101006145</v>
      </c>
      <c r="E780" s="26">
        <v>604</v>
      </c>
      <c r="F780" s="26" t="s">
        <v>1571</v>
      </c>
      <c r="G780" s="26">
        <v>1000058054</v>
      </c>
      <c r="H780" s="28" t="s">
        <v>18</v>
      </c>
      <c r="I780" s="29">
        <v>102526</v>
      </c>
      <c r="J780" s="29">
        <v>0</v>
      </c>
      <c r="K780" s="23">
        <f>I780+J780-L780</f>
        <v>102526</v>
      </c>
      <c r="L780" s="35"/>
    </row>
    <row r="781" spans="1:12" x14ac:dyDescent="0.25">
      <c r="A781" s="51"/>
      <c r="B781" s="52" t="s">
        <v>5</v>
      </c>
      <c r="C781" s="52"/>
      <c r="D781" s="53" t="s">
        <v>102</v>
      </c>
      <c r="E781" s="139" t="s">
        <v>1572</v>
      </c>
      <c r="F781" s="140"/>
      <c r="G781" s="140"/>
      <c r="H781" s="141"/>
      <c r="I781" s="54"/>
      <c r="J781" s="54"/>
      <c r="K781" s="54"/>
      <c r="L781" s="55">
        <f>SUM(K782:K803)</f>
        <v>2856148.9799999995</v>
      </c>
    </row>
    <row r="782" spans="1:12" x14ac:dyDescent="0.25">
      <c r="A782" s="24">
        <v>44854</v>
      </c>
      <c r="B782" s="25" t="s">
        <v>5</v>
      </c>
      <c r="C782" s="25" t="s">
        <v>1482</v>
      </c>
      <c r="D782" s="26" t="s">
        <v>102</v>
      </c>
      <c r="E782" s="26">
        <v>166</v>
      </c>
      <c r="F782" s="26" t="s">
        <v>665</v>
      </c>
      <c r="G782" s="26" t="s">
        <v>1056</v>
      </c>
      <c r="H782" s="28" t="s">
        <v>36</v>
      </c>
      <c r="I782" s="29">
        <v>394900</v>
      </c>
      <c r="J782" s="29">
        <v>61650</v>
      </c>
      <c r="K782" s="23">
        <f t="shared" ref="K782:K802" si="32">I782+J782-L782</f>
        <v>456550</v>
      </c>
      <c r="L782" s="35"/>
    </row>
    <row r="783" spans="1:12" x14ac:dyDescent="0.25">
      <c r="A783" s="24">
        <v>44778</v>
      </c>
      <c r="B783" s="25" t="s">
        <v>5</v>
      </c>
      <c r="C783" s="25"/>
      <c r="D783" s="26" t="s">
        <v>102</v>
      </c>
      <c r="E783" s="26">
        <v>90110312</v>
      </c>
      <c r="F783" s="26" t="s">
        <v>608</v>
      </c>
      <c r="G783" s="26">
        <v>1000057299</v>
      </c>
      <c r="H783" s="28" t="s">
        <v>104</v>
      </c>
      <c r="I783" s="29">
        <v>126752.58</v>
      </c>
      <c r="J783" s="29">
        <v>22815.46</v>
      </c>
      <c r="K783" s="23">
        <f t="shared" si="32"/>
        <v>149568.04</v>
      </c>
      <c r="L783" s="35"/>
    </row>
    <row r="784" spans="1:12" x14ac:dyDescent="0.25">
      <c r="A784" s="24">
        <v>44786</v>
      </c>
      <c r="B784" s="25" t="s">
        <v>5</v>
      </c>
      <c r="C784" s="25"/>
      <c r="D784" s="26" t="s">
        <v>102</v>
      </c>
      <c r="E784" s="26">
        <v>90110682</v>
      </c>
      <c r="F784" s="26" t="s">
        <v>610</v>
      </c>
      <c r="G784" s="26">
        <v>1000057326</v>
      </c>
      <c r="H784" s="28" t="s">
        <v>611</v>
      </c>
      <c r="I784" s="29">
        <v>126539.72</v>
      </c>
      <c r="J784" s="29">
        <v>22777.15</v>
      </c>
      <c r="K784" s="23">
        <f t="shared" si="32"/>
        <v>149316.87</v>
      </c>
      <c r="L784" s="35"/>
    </row>
    <row r="785" spans="1:12" x14ac:dyDescent="0.25">
      <c r="A785" s="24">
        <v>44795</v>
      </c>
      <c r="B785" s="25" t="s">
        <v>5</v>
      </c>
      <c r="C785" s="25"/>
      <c r="D785" s="26" t="s">
        <v>102</v>
      </c>
      <c r="E785" s="26">
        <v>90110801</v>
      </c>
      <c r="F785" s="26" t="s">
        <v>609</v>
      </c>
      <c r="G785" s="26">
        <v>1000057310</v>
      </c>
      <c r="H785" s="28" t="s">
        <v>53</v>
      </c>
      <c r="I785" s="29">
        <v>32250</v>
      </c>
      <c r="J785" s="29">
        <v>0</v>
      </c>
      <c r="K785" s="23">
        <f t="shared" si="32"/>
        <v>32250</v>
      </c>
      <c r="L785" s="35"/>
    </row>
    <row r="786" spans="1:12" x14ac:dyDescent="0.25">
      <c r="A786" s="24">
        <v>44797</v>
      </c>
      <c r="B786" s="25" t="s">
        <v>5</v>
      </c>
      <c r="C786" s="25" t="s">
        <v>1482</v>
      </c>
      <c r="D786" s="26" t="s">
        <v>102</v>
      </c>
      <c r="E786" s="26">
        <v>90111142</v>
      </c>
      <c r="F786" s="26" t="s">
        <v>621</v>
      </c>
      <c r="G786" s="26"/>
      <c r="H786" s="28" t="s">
        <v>8</v>
      </c>
      <c r="I786" s="29">
        <v>118071</v>
      </c>
      <c r="J786" s="29">
        <v>0</v>
      </c>
      <c r="K786" s="23">
        <f t="shared" si="32"/>
        <v>118071</v>
      </c>
      <c r="L786" s="35"/>
    </row>
    <row r="787" spans="1:12" x14ac:dyDescent="0.25">
      <c r="A787" s="24">
        <v>44806</v>
      </c>
      <c r="B787" s="25" t="s">
        <v>5</v>
      </c>
      <c r="C787" s="25"/>
      <c r="D787" s="26" t="s">
        <v>102</v>
      </c>
      <c r="E787" s="26">
        <v>90111544</v>
      </c>
      <c r="F787" s="26" t="s">
        <v>612</v>
      </c>
      <c r="G787" s="26">
        <v>1000057422</v>
      </c>
      <c r="H787" s="28" t="s">
        <v>613</v>
      </c>
      <c r="I787" s="29">
        <v>120770.40000000001</v>
      </c>
      <c r="J787" s="29">
        <v>21738.67</v>
      </c>
      <c r="K787" s="23">
        <f t="shared" si="32"/>
        <v>142509.07</v>
      </c>
      <c r="L787" s="35"/>
    </row>
    <row r="788" spans="1:12" x14ac:dyDescent="0.25">
      <c r="A788" s="24">
        <v>44806</v>
      </c>
      <c r="B788" s="25" t="s">
        <v>5</v>
      </c>
      <c r="C788" s="25"/>
      <c r="D788" s="26" t="s">
        <v>102</v>
      </c>
      <c r="E788" s="26">
        <v>90111545</v>
      </c>
      <c r="F788" s="26" t="s">
        <v>614</v>
      </c>
      <c r="G788" s="26">
        <v>1000057423</v>
      </c>
      <c r="H788" s="28" t="s">
        <v>615</v>
      </c>
      <c r="I788" s="29">
        <v>101774.88</v>
      </c>
      <c r="J788" s="29">
        <v>18319.48</v>
      </c>
      <c r="K788" s="23">
        <f t="shared" si="32"/>
        <v>120094.36</v>
      </c>
      <c r="L788" s="35"/>
    </row>
    <row r="789" spans="1:12" x14ac:dyDescent="0.25">
      <c r="A789" s="24">
        <v>44806</v>
      </c>
      <c r="B789" s="25" t="s">
        <v>5</v>
      </c>
      <c r="C789" s="25" t="s">
        <v>1487</v>
      </c>
      <c r="D789" s="26" t="s">
        <v>102</v>
      </c>
      <c r="E789" s="26">
        <v>90111546</v>
      </c>
      <c r="F789" s="26" t="s">
        <v>616</v>
      </c>
      <c r="G789" s="26">
        <v>1000057428</v>
      </c>
      <c r="H789" s="28" t="s">
        <v>103</v>
      </c>
      <c r="I789" s="29">
        <v>129486.71999999999</v>
      </c>
      <c r="J789" s="29">
        <v>23307.61</v>
      </c>
      <c r="K789" s="23">
        <f t="shared" si="32"/>
        <v>152794.32999999999</v>
      </c>
      <c r="L789" s="35"/>
    </row>
    <row r="790" spans="1:12" x14ac:dyDescent="0.25">
      <c r="A790" s="24">
        <v>44813</v>
      </c>
      <c r="B790" s="25" t="s">
        <v>5</v>
      </c>
      <c r="C790" s="25"/>
      <c r="D790" s="26" t="s">
        <v>102</v>
      </c>
      <c r="E790" s="26">
        <v>90112114</v>
      </c>
      <c r="F790" s="26" t="s">
        <v>619</v>
      </c>
      <c r="G790" s="26">
        <v>1000057478</v>
      </c>
      <c r="H790" s="28" t="s">
        <v>618</v>
      </c>
      <c r="I790" s="29">
        <v>94972.799999999988</v>
      </c>
      <c r="J790" s="29">
        <v>17095.099999999999</v>
      </c>
      <c r="K790" s="23">
        <f t="shared" si="32"/>
        <v>112067.9</v>
      </c>
      <c r="L790" s="35"/>
    </row>
    <row r="791" spans="1:12" x14ac:dyDescent="0.25">
      <c r="A791" s="24">
        <v>44813</v>
      </c>
      <c r="B791" s="25" t="s">
        <v>5</v>
      </c>
      <c r="C791" s="25"/>
      <c r="D791" s="26" t="s">
        <v>102</v>
      </c>
      <c r="E791" s="26">
        <v>90112115</v>
      </c>
      <c r="F791" s="26" t="s">
        <v>617</v>
      </c>
      <c r="G791" s="26">
        <v>1000057477</v>
      </c>
      <c r="H791" s="28" t="s">
        <v>618</v>
      </c>
      <c r="I791" s="29">
        <v>122783.24</v>
      </c>
      <c r="J791" s="29">
        <v>22100.98</v>
      </c>
      <c r="K791" s="23">
        <f t="shared" si="32"/>
        <v>144884.22</v>
      </c>
      <c r="L791" s="30"/>
    </row>
    <row r="792" spans="1:12" x14ac:dyDescent="0.25">
      <c r="A792" s="24">
        <v>44813</v>
      </c>
      <c r="B792" s="25" t="s">
        <v>5</v>
      </c>
      <c r="C792" s="25"/>
      <c r="D792" s="26" t="s">
        <v>102</v>
      </c>
      <c r="E792" s="26">
        <v>90112116</v>
      </c>
      <c r="F792" s="26" t="s">
        <v>620</v>
      </c>
      <c r="G792" s="26">
        <v>1000057494</v>
      </c>
      <c r="H792" s="28" t="s">
        <v>618</v>
      </c>
      <c r="I792" s="29">
        <v>51770.879999999997</v>
      </c>
      <c r="J792" s="29">
        <v>9318.76</v>
      </c>
      <c r="K792" s="23">
        <f t="shared" si="32"/>
        <v>61089.64</v>
      </c>
      <c r="L792" s="30"/>
    </row>
    <row r="793" spans="1:12" x14ac:dyDescent="0.25">
      <c r="A793" s="24">
        <v>44861</v>
      </c>
      <c r="B793" s="25" t="s">
        <v>5</v>
      </c>
      <c r="C793" s="25" t="s">
        <v>1487</v>
      </c>
      <c r="D793" s="26" t="s">
        <v>102</v>
      </c>
      <c r="E793" s="26">
        <v>90116229</v>
      </c>
      <c r="F793" s="26" t="s">
        <v>1059</v>
      </c>
      <c r="G793" s="26">
        <v>1000057805</v>
      </c>
      <c r="H793" s="28" t="s">
        <v>8</v>
      </c>
      <c r="I793" s="29">
        <v>95575.66</v>
      </c>
      <c r="J793" s="29">
        <v>6480</v>
      </c>
      <c r="K793" s="23">
        <f t="shared" si="32"/>
        <v>102055.66</v>
      </c>
      <c r="L793" s="30"/>
    </row>
    <row r="794" spans="1:12" x14ac:dyDescent="0.25">
      <c r="A794" s="24">
        <v>44861</v>
      </c>
      <c r="B794" s="25" t="s">
        <v>5</v>
      </c>
      <c r="C794" s="25" t="s">
        <v>1487</v>
      </c>
      <c r="D794" s="26" t="s">
        <v>102</v>
      </c>
      <c r="E794" s="26">
        <v>90116230</v>
      </c>
      <c r="F794" s="26" t="s">
        <v>1054</v>
      </c>
      <c r="G794" s="26">
        <v>1000057804</v>
      </c>
      <c r="H794" s="28" t="s">
        <v>1055</v>
      </c>
      <c r="I794" s="29">
        <v>63628.32</v>
      </c>
      <c r="J794" s="29">
        <v>0</v>
      </c>
      <c r="K794" s="23">
        <f t="shared" si="32"/>
        <v>63628.32</v>
      </c>
      <c r="L794" s="30"/>
    </row>
    <row r="795" spans="1:12" x14ac:dyDescent="0.25">
      <c r="A795" s="24">
        <v>44861</v>
      </c>
      <c r="B795" s="25" t="s">
        <v>5</v>
      </c>
      <c r="C795" s="25" t="s">
        <v>1487</v>
      </c>
      <c r="D795" s="26" t="s">
        <v>102</v>
      </c>
      <c r="E795" s="26">
        <v>90116373</v>
      </c>
      <c r="F795" s="26" t="s">
        <v>1058</v>
      </c>
      <c r="G795" s="26">
        <v>1000057806</v>
      </c>
      <c r="H795" s="28" t="s">
        <v>206</v>
      </c>
      <c r="I795" s="29">
        <v>152471</v>
      </c>
      <c r="J795" s="29">
        <v>4235.3999999999996</v>
      </c>
      <c r="K795" s="23">
        <f t="shared" si="32"/>
        <v>156706.4</v>
      </c>
      <c r="L795" s="30"/>
    </row>
    <row r="796" spans="1:12" x14ac:dyDescent="0.25">
      <c r="A796" s="24">
        <v>44862</v>
      </c>
      <c r="B796" s="25" t="s">
        <v>5</v>
      </c>
      <c r="C796" s="25"/>
      <c r="D796" s="26" t="s">
        <v>102</v>
      </c>
      <c r="E796" s="26">
        <v>90116378</v>
      </c>
      <c r="F796" s="26" t="s">
        <v>1057</v>
      </c>
      <c r="G796" s="26">
        <v>1000057825</v>
      </c>
      <c r="H796" s="28" t="s">
        <v>8</v>
      </c>
      <c r="I796" s="29">
        <v>137354</v>
      </c>
      <c r="J796" s="29">
        <v>0</v>
      </c>
      <c r="K796" s="23">
        <f t="shared" si="32"/>
        <v>137354</v>
      </c>
      <c r="L796" s="30"/>
    </row>
    <row r="797" spans="1:12" x14ac:dyDescent="0.25">
      <c r="A797" s="24">
        <v>44889</v>
      </c>
      <c r="B797" s="25" t="s">
        <v>5</v>
      </c>
      <c r="C797" s="25"/>
      <c r="D797" s="26" t="s">
        <v>102</v>
      </c>
      <c r="E797" s="26">
        <v>90119544</v>
      </c>
      <c r="F797" s="26" t="s">
        <v>1275</v>
      </c>
      <c r="G797" s="27">
        <v>1000057990</v>
      </c>
      <c r="H797" s="28" t="s">
        <v>8</v>
      </c>
      <c r="I797" s="29">
        <v>107753</v>
      </c>
      <c r="J797" s="29">
        <v>0</v>
      </c>
      <c r="K797" s="23">
        <f t="shared" si="32"/>
        <v>107753</v>
      </c>
      <c r="L797" s="30"/>
    </row>
    <row r="798" spans="1:12" ht="29.25" x14ac:dyDescent="0.25">
      <c r="A798" s="24">
        <v>44894</v>
      </c>
      <c r="B798" s="25" t="s">
        <v>5</v>
      </c>
      <c r="C798" s="25" t="s">
        <v>1475</v>
      </c>
      <c r="D798" s="26" t="s">
        <v>102</v>
      </c>
      <c r="E798" s="26">
        <v>90119547</v>
      </c>
      <c r="F798" s="26" t="s">
        <v>1273</v>
      </c>
      <c r="G798" s="27" t="s">
        <v>1019</v>
      </c>
      <c r="H798" s="28" t="s">
        <v>1274</v>
      </c>
      <c r="I798" s="29">
        <v>516000</v>
      </c>
      <c r="J798" s="29">
        <v>0</v>
      </c>
      <c r="K798" s="23">
        <f t="shared" si="32"/>
        <v>516000</v>
      </c>
      <c r="L798" s="30"/>
    </row>
    <row r="799" spans="1:12" x14ac:dyDescent="0.25">
      <c r="A799" s="24">
        <v>44895</v>
      </c>
      <c r="B799" s="25" t="s">
        <v>5</v>
      </c>
      <c r="C799" s="25" t="s">
        <v>1487</v>
      </c>
      <c r="D799" s="26" t="s">
        <v>102</v>
      </c>
      <c r="E799" s="26">
        <v>90119871</v>
      </c>
      <c r="F799" s="26" t="s">
        <v>1271</v>
      </c>
      <c r="G799" s="26" t="s">
        <v>172</v>
      </c>
      <c r="H799" s="28" t="s">
        <v>1272</v>
      </c>
      <c r="I799" s="29">
        <v>16263</v>
      </c>
      <c r="J799" s="29">
        <v>0</v>
      </c>
      <c r="K799" s="23">
        <f t="shared" si="32"/>
        <v>16263</v>
      </c>
      <c r="L799" s="30"/>
    </row>
    <row r="800" spans="1:12" x14ac:dyDescent="0.25">
      <c r="A800" s="24">
        <v>44894</v>
      </c>
      <c r="B800" s="25" t="s">
        <v>5</v>
      </c>
      <c r="C800" s="25" t="s">
        <v>1487</v>
      </c>
      <c r="D800" s="26" t="s">
        <v>102</v>
      </c>
      <c r="E800" s="26">
        <v>90119872</v>
      </c>
      <c r="F800" s="26" t="s">
        <v>1269</v>
      </c>
      <c r="G800" s="26" t="s">
        <v>172</v>
      </c>
      <c r="H800" s="28" t="s">
        <v>1270</v>
      </c>
      <c r="I800" s="29">
        <v>15470.17</v>
      </c>
      <c r="J800" s="29">
        <v>0</v>
      </c>
      <c r="K800" s="23">
        <f t="shared" si="32"/>
        <v>15470.17</v>
      </c>
      <c r="L800" s="30"/>
    </row>
    <row r="801" spans="1:12" x14ac:dyDescent="0.25">
      <c r="A801" s="24">
        <v>44930</v>
      </c>
      <c r="B801" s="25" t="s">
        <v>5</v>
      </c>
      <c r="C801" s="25" t="s">
        <v>1487</v>
      </c>
      <c r="D801" s="26" t="s">
        <v>102</v>
      </c>
      <c r="E801" s="26">
        <v>90124721</v>
      </c>
      <c r="F801" s="26" t="s">
        <v>1445</v>
      </c>
      <c r="G801" s="27">
        <v>1000058140</v>
      </c>
      <c r="H801" s="28" t="s">
        <v>8</v>
      </c>
      <c r="I801" s="29">
        <v>64121</v>
      </c>
      <c r="J801" s="29">
        <v>0</v>
      </c>
      <c r="K801" s="23">
        <f t="shared" si="32"/>
        <v>64121</v>
      </c>
      <c r="L801" s="30"/>
    </row>
    <row r="802" spans="1:12" x14ac:dyDescent="0.25">
      <c r="A802" s="24">
        <v>44930</v>
      </c>
      <c r="B802" s="25" t="s">
        <v>5</v>
      </c>
      <c r="C802" s="25" t="s">
        <v>1487</v>
      </c>
      <c r="D802" s="26" t="s">
        <v>102</v>
      </c>
      <c r="E802" s="26">
        <v>90127007</v>
      </c>
      <c r="F802" s="26" t="s">
        <v>1573</v>
      </c>
      <c r="G802" s="27">
        <v>1000058140</v>
      </c>
      <c r="H802" s="28" t="s">
        <v>8</v>
      </c>
      <c r="I802" s="57">
        <v>37602</v>
      </c>
      <c r="J802" s="29">
        <v>0</v>
      </c>
      <c r="K802" s="23">
        <f t="shared" si="32"/>
        <v>37602</v>
      </c>
      <c r="L802" s="30"/>
    </row>
    <row r="803" spans="1:12" x14ac:dyDescent="0.25">
      <c r="A803" s="51"/>
      <c r="B803" s="52" t="str">
        <f>B804</f>
        <v>MAX BIO PHARMA, S.R.L.</v>
      </c>
      <c r="C803" s="52"/>
      <c r="D803" s="53" t="str">
        <f>D804</f>
        <v>131679803</v>
      </c>
      <c r="E803" s="139" t="s">
        <v>622</v>
      </c>
      <c r="F803" s="140"/>
      <c r="G803" s="140"/>
      <c r="H803" s="141"/>
      <c r="I803" s="54"/>
      <c r="J803" s="54"/>
      <c r="K803" s="54"/>
      <c r="L803" s="55">
        <f>SUM(K804:K817)</f>
        <v>1836080</v>
      </c>
    </row>
    <row r="804" spans="1:12" x14ac:dyDescent="0.25">
      <c r="A804" s="24">
        <v>44620</v>
      </c>
      <c r="B804" s="25" t="s">
        <v>29</v>
      </c>
      <c r="C804" s="25"/>
      <c r="D804" s="26" t="s">
        <v>105</v>
      </c>
      <c r="E804" s="26">
        <v>99</v>
      </c>
      <c r="F804" s="26" t="s">
        <v>623</v>
      </c>
      <c r="G804" s="26">
        <v>1000056111</v>
      </c>
      <c r="H804" s="28" t="s">
        <v>624</v>
      </c>
      <c r="I804" s="29">
        <v>96000</v>
      </c>
      <c r="J804" s="29">
        <v>17280</v>
      </c>
      <c r="K804" s="23">
        <f t="shared" ref="K804:K816" si="33">I804+J804-L804</f>
        <v>113280</v>
      </c>
      <c r="L804" s="35"/>
    </row>
    <row r="805" spans="1:12" x14ac:dyDescent="0.25">
      <c r="A805" s="24">
        <v>44687</v>
      </c>
      <c r="B805" s="69" t="s">
        <v>29</v>
      </c>
      <c r="C805" s="69"/>
      <c r="D805" s="61" t="s">
        <v>105</v>
      </c>
      <c r="E805" s="61">
        <v>145</v>
      </c>
      <c r="F805" s="61" t="s">
        <v>292</v>
      </c>
      <c r="G805" s="61">
        <v>1000056609</v>
      </c>
      <c r="H805" s="62" t="s">
        <v>18</v>
      </c>
      <c r="I805" s="29">
        <v>103000</v>
      </c>
      <c r="J805" s="29"/>
      <c r="K805" s="23">
        <f t="shared" si="33"/>
        <v>103000</v>
      </c>
      <c r="L805" s="35"/>
    </row>
    <row r="806" spans="1:12" x14ac:dyDescent="0.25">
      <c r="A806" s="114">
        <v>44715</v>
      </c>
      <c r="B806" s="71" t="s">
        <v>29</v>
      </c>
      <c r="C806" s="71"/>
      <c r="D806" s="47" t="s">
        <v>105</v>
      </c>
      <c r="E806" s="47">
        <v>158</v>
      </c>
      <c r="F806" s="47" t="s">
        <v>185</v>
      </c>
      <c r="G806" s="47">
        <v>1000056811</v>
      </c>
      <c r="H806" s="48" t="s">
        <v>18</v>
      </c>
      <c r="I806" s="50">
        <v>132500</v>
      </c>
      <c r="J806" s="29"/>
      <c r="K806" s="23">
        <f t="shared" si="33"/>
        <v>132500</v>
      </c>
      <c r="L806" s="35"/>
    </row>
    <row r="807" spans="1:12" x14ac:dyDescent="0.25">
      <c r="A807" s="114">
        <v>44725</v>
      </c>
      <c r="B807" s="71" t="s">
        <v>29</v>
      </c>
      <c r="C807" s="71" t="s">
        <v>1482</v>
      </c>
      <c r="D807" s="47" t="s">
        <v>105</v>
      </c>
      <c r="E807" s="47">
        <v>164</v>
      </c>
      <c r="F807" s="47" t="s">
        <v>629</v>
      </c>
      <c r="G807" s="47"/>
      <c r="H807" s="48" t="s">
        <v>8</v>
      </c>
      <c r="I807" s="50">
        <v>137500</v>
      </c>
      <c r="J807" s="29"/>
      <c r="K807" s="23">
        <f t="shared" si="33"/>
        <v>137500</v>
      </c>
      <c r="L807" s="35"/>
    </row>
    <row r="808" spans="1:12" x14ac:dyDescent="0.25">
      <c r="A808" s="114">
        <v>44742</v>
      </c>
      <c r="B808" s="71" t="s">
        <v>29</v>
      </c>
      <c r="C808" s="71"/>
      <c r="D808" s="47" t="s">
        <v>105</v>
      </c>
      <c r="E808" s="47">
        <v>170</v>
      </c>
      <c r="F808" s="47" t="s">
        <v>627</v>
      </c>
      <c r="G808" s="47">
        <v>1000056942</v>
      </c>
      <c r="H808" s="48" t="s">
        <v>18</v>
      </c>
      <c r="I808" s="50">
        <v>130000</v>
      </c>
      <c r="J808" s="29"/>
      <c r="K808" s="23">
        <f t="shared" si="33"/>
        <v>130000</v>
      </c>
      <c r="L808" s="35"/>
    </row>
    <row r="809" spans="1:12" x14ac:dyDescent="0.25">
      <c r="A809" s="114">
        <v>44771</v>
      </c>
      <c r="B809" s="71" t="s">
        <v>29</v>
      </c>
      <c r="C809" s="71"/>
      <c r="D809" s="47" t="s">
        <v>105</v>
      </c>
      <c r="E809" s="47">
        <v>185</v>
      </c>
      <c r="F809" s="47" t="s">
        <v>607</v>
      </c>
      <c r="G809" s="47">
        <v>1000057187</v>
      </c>
      <c r="H809" s="48" t="s">
        <v>53</v>
      </c>
      <c r="I809" s="50">
        <v>65000</v>
      </c>
      <c r="J809" s="29"/>
      <c r="K809" s="23">
        <f t="shared" si="33"/>
        <v>65000</v>
      </c>
      <c r="L809" s="35"/>
    </row>
    <row r="810" spans="1:12" x14ac:dyDescent="0.25">
      <c r="A810" s="114">
        <v>44778</v>
      </c>
      <c r="B810" s="71" t="s">
        <v>29</v>
      </c>
      <c r="C810" s="71"/>
      <c r="D810" s="47" t="s">
        <v>105</v>
      </c>
      <c r="E810" s="47">
        <v>187</v>
      </c>
      <c r="F810" s="47" t="s">
        <v>628</v>
      </c>
      <c r="G810" s="47">
        <v>1000057231</v>
      </c>
      <c r="H810" s="48" t="s">
        <v>53</v>
      </c>
      <c r="I810" s="50">
        <v>65000</v>
      </c>
      <c r="J810" s="29"/>
      <c r="K810" s="23">
        <f t="shared" si="33"/>
        <v>65000</v>
      </c>
      <c r="L810" s="35"/>
    </row>
    <row r="811" spans="1:12" x14ac:dyDescent="0.25">
      <c r="A811" s="114">
        <v>44879</v>
      </c>
      <c r="B811" s="71" t="s">
        <v>29</v>
      </c>
      <c r="C811" s="71" t="s">
        <v>1475</v>
      </c>
      <c r="D811" s="47" t="s">
        <v>105</v>
      </c>
      <c r="E811" s="47">
        <v>230</v>
      </c>
      <c r="F811" s="47" t="s">
        <v>831</v>
      </c>
      <c r="G811" s="47" t="s">
        <v>1060</v>
      </c>
      <c r="H811" s="48" t="s">
        <v>18</v>
      </c>
      <c r="I811" s="50">
        <v>270000</v>
      </c>
      <c r="J811" s="29"/>
      <c r="K811" s="23">
        <f t="shared" si="33"/>
        <v>270000</v>
      </c>
      <c r="L811" s="35"/>
    </row>
    <row r="812" spans="1:12" ht="29.25" x14ac:dyDescent="0.25">
      <c r="A812" s="114">
        <v>44893</v>
      </c>
      <c r="B812" s="71" t="s">
        <v>29</v>
      </c>
      <c r="C812" s="71" t="s">
        <v>1475</v>
      </c>
      <c r="D812" s="47" t="s">
        <v>105</v>
      </c>
      <c r="E812" s="47">
        <v>239</v>
      </c>
      <c r="F812" s="47" t="s">
        <v>990</v>
      </c>
      <c r="G812" s="106" t="s">
        <v>1019</v>
      </c>
      <c r="H812" s="48" t="s">
        <v>1276</v>
      </c>
      <c r="I812" s="50">
        <v>82000</v>
      </c>
      <c r="J812" s="29">
        <v>0</v>
      </c>
      <c r="K812" s="23">
        <f t="shared" si="33"/>
        <v>82000</v>
      </c>
      <c r="L812" s="30"/>
    </row>
    <row r="813" spans="1:12" ht="29.25" x14ac:dyDescent="0.25">
      <c r="A813" s="114">
        <v>44907</v>
      </c>
      <c r="B813" s="71" t="s">
        <v>29</v>
      </c>
      <c r="C813" s="71" t="s">
        <v>1475</v>
      </c>
      <c r="D813" s="47" t="s">
        <v>105</v>
      </c>
      <c r="E813" s="47">
        <v>246</v>
      </c>
      <c r="F813" s="47" t="s">
        <v>1130</v>
      </c>
      <c r="G813" s="106" t="s">
        <v>1277</v>
      </c>
      <c r="H813" s="48" t="s">
        <v>18</v>
      </c>
      <c r="I813" s="50">
        <v>264000</v>
      </c>
      <c r="J813" s="29">
        <v>0</v>
      </c>
      <c r="K813" s="23">
        <f t="shared" si="33"/>
        <v>264000</v>
      </c>
      <c r="L813" s="30"/>
    </row>
    <row r="814" spans="1:12" x14ac:dyDescent="0.25">
      <c r="A814" s="114">
        <v>44942</v>
      </c>
      <c r="B814" s="71" t="s">
        <v>29</v>
      </c>
      <c r="C814" s="71" t="s">
        <v>1487</v>
      </c>
      <c r="D814" s="47" t="s">
        <v>105</v>
      </c>
      <c r="E814" s="47">
        <v>259</v>
      </c>
      <c r="F814" s="47" t="s">
        <v>1380</v>
      </c>
      <c r="G814" s="106">
        <v>1000058165</v>
      </c>
      <c r="H814" s="48" t="s">
        <v>1446</v>
      </c>
      <c r="I814" s="50">
        <v>135000</v>
      </c>
      <c r="J814" s="29">
        <v>24300</v>
      </c>
      <c r="K814" s="23">
        <f t="shared" si="33"/>
        <v>159300</v>
      </c>
      <c r="L814" s="30"/>
    </row>
    <row r="815" spans="1:12" x14ac:dyDescent="0.25">
      <c r="A815" s="114">
        <v>44721</v>
      </c>
      <c r="B815" s="71" t="s">
        <v>29</v>
      </c>
      <c r="C815" s="71"/>
      <c r="D815" s="47" t="s">
        <v>105</v>
      </c>
      <c r="E815" s="47">
        <v>690</v>
      </c>
      <c r="F815" s="47" t="s">
        <v>626</v>
      </c>
      <c r="G815" s="47">
        <v>1000056849</v>
      </c>
      <c r="H815" s="48" t="s">
        <v>18</v>
      </c>
      <c r="I815" s="50">
        <v>137500</v>
      </c>
      <c r="J815" s="29"/>
      <c r="K815" s="23">
        <f t="shared" si="33"/>
        <v>137500</v>
      </c>
      <c r="L815" s="30"/>
    </row>
    <row r="816" spans="1:12" x14ac:dyDescent="0.25">
      <c r="A816" s="114">
        <v>44973</v>
      </c>
      <c r="B816" s="71" t="s">
        <v>29</v>
      </c>
      <c r="C816" s="71"/>
      <c r="D816" s="47" t="s">
        <v>105</v>
      </c>
      <c r="E816" s="47">
        <v>270</v>
      </c>
      <c r="F816" s="47" t="s">
        <v>210</v>
      </c>
      <c r="G816" s="47">
        <v>1000058254</v>
      </c>
      <c r="H816" s="48" t="s">
        <v>18</v>
      </c>
      <c r="I816" s="50">
        <v>177000</v>
      </c>
      <c r="J816" s="29">
        <v>0</v>
      </c>
      <c r="K816" s="23">
        <f t="shared" si="33"/>
        <v>177000</v>
      </c>
      <c r="L816" s="30"/>
    </row>
    <row r="817" spans="1:12" x14ac:dyDescent="0.25">
      <c r="A817" s="73"/>
      <c r="B817" s="74" t="str">
        <f>B818</f>
        <v xml:space="preserve">MEDISOL, S.A. </v>
      </c>
      <c r="C817" s="74"/>
      <c r="D817" s="75">
        <f>D818</f>
        <v>122023224</v>
      </c>
      <c r="E817" s="142" t="s">
        <v>317</v>
      </c>
      <c r="F817" s="143"/>
      <c r="G817" s="143"/>
      <c r="H817" s="143"/>
      <c r="I817" s="66"/>
      <c r="J817" s="54"/>
      <c r="K817" s="54"/>
      <c r="L817" s="55">
        <f>SUM(K818:K831)</f>
        <v>733514</v>
      </c>
    </row>
    <row r="818" spans="1:12" x14ac:dyDescent="0.25">
      <c r="A818" s="114">
        <v>44305</v>
      </c>
      <c r="B818" s="71" t="s">
        <v>630</v>
      </c>
      <c r="C818" s="71" t="s">
        <v>1486</v>
      </c>
      <c r="D818" s="47">
        <v>122023224</v>
      </c>
      <c r="E818" s="47">
        <v>17673</v>
      </c>
      <c r="F818" s="47" t="s">
        <v>631</v>
      </c>
      <c r="G818" s="47">
        <v>1000053577</v>
      </c>
      <c r="H818" s="48" t="s">
        <v>632</v>
      </c>
      <c r="I818" s="50">
        <v>30000</v>
      </c>
      <c r="J818" s="29"/>
      <c r="K818" s="23">
        <f t="shared" ref="K818:K830" si="34">I818+J818-L818</f>
        <v>30000</v>
      </c>
      <c r="L818" s="35"/>
    </row>
    <row r="819" spans="1:12" x14ac:dyDescent="0.25">
      <c r="A819" s="24">
        <v>44323</v>
      </c>
      <c r="B819" s="76" t="s">
        <v>630</v>
      </c>
      <c r="C819" s="76" t="s">
        <v>1486</v>
      </c>
      <c r="D819" s="31">
        <v>122023224</v>
      </c>
      <c r="E819" s="31">
        <v>17794</v>
      </c>
      <c r="F819" s="31" t="s">
        <v>633</v>
      </c>
      <c r="G819" s="31">
        <v>1000053724</v>
      </c>
      <c r="H819" s="33" t="s">
        <v>71</v>
      </c>
      <c r="I819" s="29">
        <v>30900</v>
      </c>
      <c r="J819" s="29">
        <v>5562</v>
      </c>
      <c r="K819" s="23">
        <f t="shared" si="34"/>
        <v>36462</v>
      </c>
      <c r="L819" s="35"/>
    </row>
    <row r="820" spans="1:12" x14ac:dyDescent="0.25">
      <c r="A820" s="24">
        <v>44326</v>
      </c>
      <c r="B820" s="25" t="s">
        <v>630</v>
      </c>
      <c r="C820" s="25" t="s">
        <v>1486</v>
      </c>
      <c r="D820" s="26">
        <v>122023224</v>
      </c>
      <c r="E820" s="26">
        <v>17842</v>
      </c>
      <c r="F820" s="26" t="s">
        <v>634</v>
      </c>
      <c r="G820" s="26">
        <v>1000053789</v>
      </c>
      <c r="H820" s="28" t="s">
        <v>632</v>
      </c>
      <c r="I820" s="29">
        <v>74000</v>
      </c>
      <c r="J820" s="29"/>
      <c r="K820" s="23">
        <f t="shared" si="34"/>
        <v>74000</v>
      </c>
      <c r="L820" s="35"/>
    </row>
    <row r="821" spans="1:12" x14ac:dyDescent="0.25">
      <c r="A821" s="24">
        <v>44333</v>
      </c>
      <c r="B821" s="25" t="s">
        <v>630</v>
      </c>
      <c r="C821" s="25" t="s">
        <v>1486</v>
      </c>
      <c r="D821" s="26">
        <v>122023224</v>
      </c>
      <c r="E821" s="26">
        <v>17860</v>
      </c>
      <c r="F821" s="26" t="s">
        <v>635</v>
      </c>
      <c r="G821" s="26">
        <v>1000053815</v>
      </c>
      <c r="H821" s="28" t="s">
        <v>636</v>
      </c>
      <c r="I821" s="29">
        <v>37000</v>
      </c>
      <c r="J821" s="29"/>
      <c r="K821" s="23">
        <f t="shared" si="34"/>
        <v>37000</v>
      </c>
      <c r="L821" s="35"/>
    </row>
    <row r="822" spans="1:12" x14ac:dyDescent="0.25">
      <c r="A822" s="24">
        <v>44355</v>
      </c>
      <c r="B822" s="25" t="s">
        <v>630</v>
      </c>
      <c r="C822" s="25" t="s">
        <v>1486</v>
      </c>
      <c r="D822" s="26">
        <v>122023224</v>
      </c>
      <c r="E822" s="26">
        <v>18024</v>
      </c>
      <c r="F822" s="26" t="s">
        <v>637</v>
      </c>
      <c r="G822" s="26">
        <v>1000053965</v>
      </c>
      <c r="H822" s="28" t="s">
        <v>638</v>
      </c>
      <c r="I822" s="29">
        <v>81550</v>
      </c>
      <c r="J822" s="29"/>
      <c r="K822" s="23">
        <f t="shared" si="34"/>
        <v>81550</v>
      </c>
      <c r="L822" s="35"/>
    </row>
    <row r="823" spans="1:12" x14ac:dyDescent="0.25">
      <c r="A823" s="24">
        <v>44377</v>
      </c>
      <c r="B823" s="25" t="s">
        <v>630</v>
      </c>
      <c r="C823" s="25" t="s">
        <v>1486</v>
      </c>
      <c r="D823" s="26">
        <v>122023224</v>
      </c>
      <c r="E823" s="26">
        <v>18165</v>
      </c>
      <c r="F823" s="26" t="s">
        <v>319</v>
      </c>
      <c r="G823" s="26">
        <v>1000054171</v>
      </c>
      <c r="H823" s="28" t="s">
        <v>638</v>
      </c>
      <c r="I823" s="29">
        <v>51500</v>
      </c>
      <c r="J823" s="29">
        <v>9270</v>
      </c>
      <c r="K823" s="23">
        <f t="shared" si="34"/>
        <v>60770</v>
      </c>
      <c r="L823" s="35"/>
    </row>
    <row r="824" spans="1:12" x14ac:dyDescent="0.25">
      <c r="A824" s="24">
        <v>44413</v>
      </c>
      <c r="B824" s="25" t="s">
        <v>630</v>
      </c>
      <c r="C824" s="25" t="s">
        <v>1486</v>
      </c>
      <c r="D824" s="26">
        <v>122023224</v>
      </c>
      <c r="E824" s="26">
        <v>18426</v>
      </c>
      <c r="F824" s="26" t="s">
        <v>321</v>
      </c>
      <c r="G824" s="26">
        <v>1000054429</v>
      </c>
      <c r="H824" s="28" t="s">
        <v>639</v>
      </c>
      <c r="I824" s="29">
        <v>3800</v>
      </c>
      <c r="J824" s="29"/>
      <c r="K824" s="23">
        <f t="shared" si="34"/>
        <v>3800</v>
      </c>
      <c r="L824" s="35"/>
    </row>
    <row r="825" spans="1:12" x14ac:dyDescent="0.25">
      <c r="A825" s="24">
        <v>44456</v>
      </c>
      <c r="B825" s="25" t="s">
        <v>630</v>
      </c>
      <c r="C825" s="25" t="s">
        <v>1486</v>
      </c>
      <c r="D825" s="26">
        <v>122023224</v>
      </c>
      <c r="E825" s="26">
        <v>18720</v>
      </c>
      <c r="F825" s="26" t="s">
        <v>640</v>
      </c>
      <c r="G825" s="26">
        <v>1000054825</v>
      </c>
      <c r="H825" s="28" t="s">
        <v>641</v>
      </c>
      <c r="I825" s="29">
        <v>22400</v>
      </c>
      <c r="J825" s="29">
        <v>4032</v>
      </c>
      <c r="K825" s="23">
        <f t="shared" si="34"/>
        <v>26432</v>
      </c>
      <c r="L825" s="35"/>
    </row>
    <row r="826" spans="1:12" x14ac:dyDescent="0.25">
      <c r="A826" s="24">
        <v>44456</v>
      </c>
      <c r="B826" s="25" t="s">
        <v>630</v>
      </c>
      <c r="C826" s="25" t="s">
        <v>1486</v>
      </c>
      <c r="D826" s="26">
        <v>122023224</v>
      </c>
      <c r="E826" s="26">
        <v>18723</v>
      </c>
      <c r="F826" s="26" t="s">
        <v>642</v>
      </c>
      <c r="G826" s="26">
        <v>1000054833</v>
      </c>
      <c r="H826" s="28" t="s">
        <v>641</v>
      </c>
      <c r="I826" s="29">
        <v>74000</v>
      </c>
      <c r="J826" s="29"/>
      <c r="K826" s="23">
        <f t="shared" si="34"/>
        <v>74000</v>
      </c>
      <c r="L826" s="35"/>
    </row>
    <row r="827" spans="1:12" x14ac:dyDescent="0.25">
      <c r="A827" s="24">
        <v>44460</v>
      </c>
      <c r="B827" s="25" t="s">
        <v>630</v>
      </c>
      <c r="C827" s="25" t="s">
        <v>1486</v>
      </c>
      <c r="D827" s="26">
        <v>122023224</v>
      </c>
      <c r="E827" s="26">
        <v>18752</v>
      </c>
      <c r="F827" s="26" t="s">
        <v>643</v>
      </c>
      <c r="G827" s="26">
        <v>1000054855</v>
      </c>
      <c r="H827" s="28" t="s">
        <v>290</v>
      </c>
      <c r="I827" s="29">
        <v>15000</v>
      </c>
      <c r="J827" s="29">
        <v>2700</v>
      </c>
      <c r="K827" s="23">
        <f t="shared" si="34"/>
        <v>17700</v>
      </c>
      <c r="L827" s="35"/>
    </row>
    <row r="828" spans="1:12" x14ac:dyDescent="0.25">
      <c r="A828" s="24">
        <v>44461</v>
      </c>
      <c r="B828" s="25" t="s">
        <v>630</v>
      </c>
      <c r="C828" s="25" t="s">
        <v>1486</v>
      </c>
      <c r="D828" s="26">
        <v>122023224</v>
      </c>
      <c r="E828" s="26">
        <v>18764</v>
      </c>
      <c r="F828" s="26" t="s">
        <v>413</v>
      </c>
      <c r="G828" s="26">
        <v>1000054857</v>
      </c>
      <c r="H828" s="28" t="s">
        <v>644</v>
      </c>
      <c r="I828" s="29">
        <v>74000</v>
      </c>
      <c r="J828" s="29"/>
      <c r="K828" s="23">
        <f t="shared" si="34"/>
        <v>74000</v>
      </c>
      <c r="L828" s="35"/>
    </row>
    <row r="829" spans="1:12" x14ac:dyDescent="0.25">
      <c r="A829" s="24">
        <v>44467</v>
      </c>
      <c r="B829" s="25" t="s">
        <v>630</v>
      </c>
      <c r="C829" s="25" t="s">
        <v>1486</v>
      </c>
      <c r="D829" s="26">
        <v>122023224</v>
      </c>
      <c r="E829" s="26">
        <v>18818</v>
      </c>
      <c r="F829" s="26" t="s">
        <v>645</v>
      </c>
      <c r="G829" s="26">
        <v>1000054923</v>
      </c>
      <c r="H829" s="28" t="s">
        <v>644</v>
      </c>
      <c r="I829" s="29">
        <v>100300</v>
      </c>
      <c r="J829" s="29"/>
      <c r="K829" s="23">
        <f t="shared" si="34"/>
        <v>100300</v>
      </c>
      <c r="L829" s="35"/>
    </row>
    <row r="830" spans="1:12" x14ac:dyDescent="0.25">
      <c r="A830" s="24">
        <v>44476</v>
      </c>
      <c r="B830" s="25" t="s">
        <v>630</v>
      </c>
      <c r="C830" s="25" t="s">
        <v>1486</v>
      </c>
      <c r="D830" s="26">
        <v>122023224</v>
      </c>
      <c r="E830" s="26">
        <v>18921</v>
      </c>
      <c r="F830" s="26" t="s">
        <v>646</v>
      </c>
      <c r="G830" s="26">
        <v>1000054990</v>
      </c>
      <c r="H830" s="28" t="s">
        <v>647</v>
      </c>
      <c r="I830" s="29">
        <v>117500</v>
      </c>
      <c r="J830" s="29"/>
      <c r="K830" s="23">
        <f t="shared" si="34"/>
        <v>117500</v>
      </c>
      <c r="L830" s="35"/>
    </row>
    <row r="831" spans="1:12" x14ac:dyDescent="0.25">
      <c r="A831" s="51"/>
      <c r="B831" s="52" t="s">
        <v>106</v>
      </c>
      <c r="C831" s="52"/>
      <c r="D831" s="53">
        <v>131313932</v>
      </c>
      <c r="E831" s="139" t="s">
        <v>107</v>
      </c>
      <c r="F831" s="140"/>
      <c r="G831" s="140"/>
      <c r="H831" s="140"/>
      <c r="I831" s="110"/>
      <c r="J831" s="110"/>
      <c r="K831" s="66"/>
      <c r="L831" s="55">
        <f>SUM(K832:K843)</f>
        <v>519200</v>
      </c>
    </row>
    <row r="832" spans="1:12" x14ac:dyDescent="0.25">
      <c r="A832" s="24">
        <v>44645</v>
      </c>
      <c r="B832" s="25" t="s">
        <v>106</v>
      </c>
      <c r="C832" s="25" t="s">
        <v>1482</v>
      </c>
      <c r="D832" s="26">
        <v>131313932</v>
      </c>
      <c r="E832" s="26">
        <v>188</v>
      </c>
      <c r="F832" s="26" t="s">
        <v>648</v>
      </c>
      <c r="G832" s="26" t="s">
        <v>172</v>
      </c>
      <c r="H832" s="28" t="s">
        <v>107</v>
      </c>
      <c r="I832" s="29">
        <v>40000</v>
      </c>
      <c r="J832" s="29">
        <v>7200</v>
      </c>
      <c r="K832" s="23">
        <f t="shared" ref="K832:K842" si="35">I832+J832-L832</f>
        <v>47200</v>
      </c>
      <c r="L832" s="35"/>
    </row>
    <row r="833" spans="1:12" x14ac:dyDescent="0.25">
      <c r="A833" s="24">
        <v>44680</v>
      </c>
      <c r="B833" s="25" t="s">
        <v>106</v>
      </c>
      <c r="C833" s="25" t="s">
        <v>1482</v>
      </c>
      <c r="D833" s="26">
        <v>131313932</v>
      </c>
      <c r="E833" s="26">
        <v>189</v>
      </c>
      <c r="F833" s="26" t="s">
        <v>230</v>
      </c>
      <c r="G833" s="26" t="s">
        <v>172</v>
      </c>
      <c r="H833" s="28" t="s">
        <v>107</v>
      </c>
      <c r="I833" s="29">
        <v>40000</v>
      </c>
      <c r="J833" s="29">
        <v>7200</v>
      </c>
      <c r="K833" s="23">
        <f t="shared" si="35"/>
        <v>47200</v>
      </c>
      <c r="L833" s="35"/>
    </row>
    <row r="834" spans="1:12" x14ac:dyDescent="0.25">
      <c r="A834" s="24">
        <v>44708</v>
      </c>
      <c r="B834" s="25" t="s">
        <v>106</v>
      </c>
      <c r="C834" s="25" t="s">
        <v>1482</v>
      </c>
      <c r="D834" s="26">
        <v>131313932</v>
      </c>
      <c r="E834" s="26">
        <v>190</v>
      </c>
      <c r="F834" s="26" t="s">
        <v>649</v>
      </c>
      <c r="G834" s="26" t="s">
        <v>172</v>
      </c>
      <c r="H834" s="28" t="s">
        <v>107</v>
      </c>
      <c r="I834" s="29">
        <v>40000</v>
      </c>
      <c r="J834" s="29">
        <v>7200</v>
      </c>
      <c r="K834" s="23">
        <f t="shared" si="35"/>
        <v>47200</v>
      </c>
      <c r="L834" s="35"/>
    </row>
    <row r="835" spans="1:12" x14ac:dyDescent="0.25">
      <c r="A835" s="24">
        <v>44736</v>
      </c>
      <c r="B835" s="25" t="s">
        <v>106</v>
      </c>
      <c r="C835" s="25"/>
      <c r="D835" s="26">
        <v>131313932</v>
      </c>
      <c r="E835" s="26">
        <v>191</v>
      </c>
      <c r="F835" s="26" t="s">
        <v>521</v>
      </c>
      <c r="G835" s="26" t="s">
        <v>172</v>
      </c>
      <c r="H835" s="28" t="s">
        <v>107</v>
      </c>
      <c r="I835" s="29">
        <v>40000</v>
      </c>
      <c r="J835" s="29">
        <v>7200</v>
      </c>
      <c r="K835" s="23">
        <f t="shared" si="35"/>
        <v>47200</v>
      </c>
      <c r="L835" s="35"/>
    </row>
    <row r="836" spans="1:12" x14ac:dyDescent="0.25">
      <c r="A836" s="24">
        <v>44771</v>
      </c>
      <c r="B836" s="25" t="s">
        <v>106</v>
      </c>
      <c r="C836" s="25"/>
      <c r="D836" s="26">
        <v>131313932</v>
      </c>
      <c r="E836" s="26">
        <v>192</v>
      </c>
      <c r="F836" s="26" t="s">
        <v>231</v>
      </c>
      <c r="G836" s="26" t="s">
        <v>172</v>
      </c>
      <c r="H836" s="28" t="s">
        <v>107</v>
      </c>
      <c r="I836" s="29">
        <v>40000</v>
      </c>
      <c r="J836" s="29">
        <v>7200</v>
      </c>
      <c r="K836" s="23">
        <f t="shared" si="35"/>
        <v>47200</v>
      </c>
      <c r="L836" s="35"/>
    </row>
    <row r="837" spans="1:12" x14ac:dyDescent="0.25">
      <c r="A837" s="24">
        <v>44827</v>
      </c>
      <c r="B837" s="25" t="s">
        <v>106</v>
      </c>
      <c r="C837" s="25"/>
      <c r="D837" s="26">
        <v>131313932</v>
      </c>
      <c r="E837" s="26">
        <v>194</v>
      </c>
      <c r="F837" s="26" t="s">
        <v>650</v>
      </c>
      <c r="G837" s="26" t="s">
        <v>172</v>
      </c>
      <c r="H837" s="28" t="s">
        <v>107</v>
      </c>
      <c r="I837" s="29">
        <v>40000</v>
      </c>
      <c r="J837" s="29">
        <v>7200</v>
      </c>
      <c r="K837" s="23">
        <f t="shared" si="35"/>
        <v>47200</v>
      </c>
      <c r="L837" s="35"/>
    </row>
    <row r="838" spans="1:12" x14ac:dyDescent="0.25">
      <c r="A838" s="24">
        <v>44799</v>
      </c>
      <c r="B838" s="25" t="s">
        <v>106</v>
      </c>
      <c r="C838" s="25"/>
      <c r="D838" s="26">
        <v>131313932</v>
      </c>
      <c r="E838" s="26">
        <v>193</v>
      </c>
      <c r="F838" s="26" t="s">
        <v>232</v>
      </c>
      <c r="G838" s="26" t="s">
        <v>172</v>
      </c>
      <c r="H838" s="28" t="s">
        <v>107</v>
      </c>
      <c r="I838" s="29">
        <v>40000</v>
      </c>
      <c r="J838" s="29">
        <v>7200</v>
      </c>
      <c r="K838" s="23">
        <f t="shared" si="35"/>
        <v>47200</v>
      </c>
      <c r="L838" s="35"/>
    </row>
    <row r="839" spans="1:12" x14ac:dyDescent="0.25">
      <c r="A839" s="24">
        <v>44907</v>
      </c>
      <c r="B839" s="25" t="s">
        <v>106</v>
      </c>
      <c r="C839" s="25" t="s">
        <v>1487</v>
      </c>
      <c r="D839" s="26">
        <v>131313932</v>
      </c>
      <c r="E839" s="26">
        <v>196</v>
      </c>
      <c r="F839" s="26" t="s">
        <v>234</v>
      </c>
      <c r="G839" s="26" t="s">
        <v>172</v>
      </c>
      <c r="H839" s="28" t="s">
        <v>107</v>
      </c>
      <c r="I839" s="29">
        <v>40000</v>
      </c>
      <c r="J839" s="29">
        <v>7200</v>
      </c>
      <c r="K839" s="23">
        <f t="shared" si="35"/>
        <v>47200</v>
      </c>
      <c r="L839" s="35"/>
    </row>
    <row r="840" spans="1:12" x14ac:dyDescent="0.25">
      <c r="A840" s="24">
        <v>44862</v>
      </c>
      <c r="B840" s="25" t="s">
        <v>106</v>
      </c>
      <c r="C840" s="25" t="s">
        <v>1487</v>
      </c>
      <c r="D840" s="26">
        <v>131313932</v>
      </c>
      <c r="E840" s="26">
        <v>195</v>
      </c>
      <c r="F840" s="26" t="s">
        <v>233</v>
      </c>
      <c r="G840" s="26" t="s">
        <v>172</v>
      </c>
      <c r="H840" s="28" t="s">
        <v>107</v>
      </c>
      <c r="I840" s="29">
        <v>40000</v>
      </c>
      <c r="J840" s="29">
        <v>7200</v>
      </c>
      <c r="K840" s="23">
        <f t="shared" si="35"/>
        <v>47200</v>
      </c>
      <c r="L840" s="35"/>
    </row>
    <row r="841" spans="1:12" x14ac:dyDescent="0.25">
      <c r="A841" s="24">
        <v>44918</v>
      </c>
      <c r="B841" s="25" t="s">
        <v>106</v>
      </c>
      <c r="C841" s="25" t="s">
        <v>1487</v>
      </c>
      <c r="D841" s="26">
        <v>131313932</v>
      </c>
      <c r="E841" s="26">
        <v>197</v>
      </c>
      <c r="F841" s="26" t="s">
        <v>236</v>
      </c>
      <c r="G841" s="26" t="s">
        <v>172</v>
      </c>
      <c r="H841" s="28" t="s">
        <v>107</v>
      </c>
      <c r="I841" s="29">
        <v>40000</v>
      </c>
      <c r="J841" s="29">
        <v>7200</v>
      </c>
      <c r="K841" s="23">
        <f t="shared" si="35"/>
        <v>47200</v>
      </c>
      <c r="L841" s="35"/>
    </row>
    <row r="842" spans="1:12" x14ac:dyDescent="0.25">
      <c r="A842" s="56">
        <v>44953</v>
      </c>
      <c r="B842" s="25" t="s">
        <v>106</v>
      </c>
      <c r="C842" s="25" t="s">
        <v>1487</v>
      </c>
      <c r="D842" s="26">
        <v>131313932</v>
      </c>
      <c r="E842" s="26">
        <v>198</v>
      </c>
      <c r="F842" s="26" t="s">
        <v>235</v>
      </c>
      <c r="G842" s="26" t="s">
        <v>172</v>
      </c>
      <c r="H842" s="28" t="s">
        <v>107</v>
      </c>
      <c r="I842" s="57">
        <v>40000</v>
      </c>
      <c r="J842" s="57">
        <v>7200</v>
      </c>
      <c r="K842" s="23">
        <f t="shared" si="35"/>
        <v>47200</v>
      </c>
      <c r="L842" s="35"/>
    </row>
    <row r="843" spans="1:12" x14ac:dyDescent="0.25">
      <c r="A843" s="51"/>
      <c r="B843" s="52" t="str">
        <f>B844</f>
        <v>MORAMI S.R.L.</v>
      </c>
      <c r="C843" s="52"/>
      <c r="D843" s="52">
        <f>D844</f>
        <v>131398073</v>
      </c>
      <c r="E843" s="139" t="s">
        <v>651</v>
      </c>
      <c r="F843" s="140"/>
      <c r="G843" s="140"/>
      <c r="H843" s="141"/>
      <c r="I843" s="54"/>
      <c r="J843" s="54"/>
      <c r="K843" s="54"/>
      <c r="L843" s="68">
        <f>SUM(K844:K853)</f>
        <v>640167.04</v>
      </c>
    </row>
    <row r="844" spans="1:12" x14ac:dyDescent="0.25">
      <c r="A844" s="24">
        <v>44743</v>
      </c>
      <c r="B844" s="25" t="s">
        <v>46</v>
      </c>
      <c r="C844" s="25"/>
      <c r="D844" s="26">
        <v>131398073</v>
      </c>
      <c r="E844" s="26">
        <v>4214</v>
      </c>
      <c r="F844" s="26" t="s">
        <v>652</v>
      </c>
      <c r="G844" s="26">
        <v>1000057010</v>
      </c>
      <c r="H844" s="28" t="s">
        <v>42</v>
      </c>
      <c r="I844" s="29">
        <v>64000</v>
      </c>
      <c r="J844" s="29"/>
      <c r="K844" s="23">
        <f t="shared" ref="K844:K852" si="36">I844+J844-L844</f>
        <v>64000</v>
      </c>
      <c r="L844" s="35"/>
    </row>
    <row r="845" spans="1:12" x14ac:dyDescent="0.25">
      <c r="A845" s="24">
        <v>44743</v>
      </c>
      <c r="B845" s="25" t="s">
        <v>46</v>
      </c>
      <c r="C845" s="25"/>
      <c r="D845" s="26">
        <v>131398073</v>
      </c>
      <c r="E845" s="26">
        <v>4218</v>
      </c>
      <c r="F845" s="26" t="s">
        <v>653</v>
      </c>
      <c r="G845" s="26">
        <v>1000057013</v>
      </c>
      <c r="H845" s="28" t="s">
        <v>42</v>
      </c>
      <c r="I845" s="29">
        <v>57428</v>
      </c>
      <c r="J845" s="29">
        <v>10337.040000000001</v>
      </c>
      <c r="K845" s="23">
        <f t="shared" si="36"/>
        <v>67765.040000000008</v>
      </c>
      <c r="L845" s="35"/>
    </row>
    <row r="846" spans="1:12" x14ac:dyDescent="0.25">
      <c r="A846" s="24">
        <v>44750</v>
      </c>
      <c r="B846" s="25" t="s">
        <v>46</v>
      </c>
      <c r="C846" s="25"/>
      <c r="D846" s="26">
        <v>131398073</v>
      </c>
      <c r="E846" s="26">
        <v>4242</v>
      </c>
      <c r="F846" s="26" t="s">
        <v>654</v>
      </c>
      <c r="G846" s="26">
        <v>1000057065</v>
      </c>
      <c r="H846" s="28" t="s">
        <v>42</v>
      </c>
      <c r="I846" s="29">
        <v>27150</v>
      </c>
      <c r="J846" s="29">
        <v>2592</v>
      </c>
      <c r="K846" s="23">
        <f t="shared" si="36"/>
        <v>29742</v>
      </c>
      <c r="L846" s="35"/>
    </row>
    <row r="847" spans="1:12" x14ac:dyDescent="0.25">
      <c r="A847" s="24">
        <v>44771</v>
      </c>
      <c r="B847" s="25" t="s">
        <v>46</v>
      </c>
      <c r="C847" s="25"/>
      <c r="D847" s="26">
        <v>131398073</v>
      </c>
      <c r="E847" s="26">
        <v>4328</v>
      </c>
      <c r="F847" s="26" t="s">
        <v>655</v>
      </c>
      <c r="G847" s="26">
        <v>1000057195</v>
      </c>
      <c r="H847" s="28" t="s">
        <v>42</v>
      </c>
      <c r="I847" s="29">
        <v>35100</v>
      </c>
      <c r="J847" s="29">
        <v>0</v>
      </c>
      <c r="K847" s="23">
        <f t="shared" si="36"/>
        <v>35100</v>
      </c>
      <c r="L847" s="35"/>
    </row>
    <row r="848" spans="1:12" x14ac:dyDescent="0.25">
      <c r="A848" s="24">
        <v>44862</v>
      </c>
      <c r="B848" s="25" t="s">
        <v>46</v>
      </c>
      <c r="C848" s="25"/>
      <c r="D848" s="26">
        <v>131398073</v>
      </c>
      <c r="E848" s="26">
        <v>4675</v>
      </c>
      <c r="F848" s="26" t="s">
        <v>1061</v>
      </c>
      <c r="G848" s="26">
        <v>1000057816</v>
      </c>
      <c r="H848" s="28" t="s">
        <v>42</v>
      </c>
      <c r="I848" s="29">
        <v>137700</v>
      </c>
      <c r="J848" s="29">
        <v>0</v>
      </c>
      <c r="K848" s="23">
        <f t="shared" si="36"/>
        <v>137700</v>
      </c>
      <c r="L848" s="35"/>
    </row>
    <row r="849" spans="1:12" x14ac:dyDescent="0.25">
      <c r="A849" s="24">
        <v>44862</v>
      </c>
      <c r="B849" s="25" t="s">
        <v>46</v>
      </c>
      <c r="C849" s="25"/>
      <c r="D849" s="26">
        <v>131398073</v>
      </c>
      <c r="E849" s="26">
        <v>4678</v>
      </c>
      <c r="F849" s="26" t="s">
        <v>920</v>
      </c>
      <c r="G849" s="26">
        <v>1000057817</v>
      </c>
      <c r="H849" s="28" t="s">
        <v>42</v>
      </c>
      <c r="I849" s="29">
        <v>37800</v>
      </c>
      <c r="J849" s="29">
        <v>0</v>
      </c>
      <c r="K849" s="23">
        <f t="shared" si="36"/>
        <v>37800</v>
      </c>
      <c r="L849" s="35"/>
    </row>
    <row r="850" spans="1:12" x14ac:dyDescent="0.25">
      <c r="A850" s="24">
        <v>44907</v>
      </c>
      <c r="B850" s="25" t="s">
        <v>46</v>
      </c>
      <c r="C850" s="25" t="s">
        <v>1487</v>
      </c>
      <c r="D850" s="26">
        <v>131398073</v>
      </c>
      <c r="E850" s="26">
        <v>4876</v>
      </c>
      <c r="F850" s="26" t="s">
        <v>1278</v>
      </c>
      <c r="G850" s="26">
        <v>1000058061</v>
      </c>
      <c r="H850" s="28" t="s">
        <v>42</v>
      </c>
      <c r="I850" s="29">
        <v>9000</v>
      </c>
      <c r="J850" s="29">
        <v>0</v>
      </c>
      <c r="K850" s="23">
        <f t="shared" si="36"/>
        <v>9000</v>
      </c>
      <c r="L850" s="35"/>
    </row>
    <row r="851" spans="1:12" x14ac:dyDescent="0.25">
      <c r="A851" s="24">
        <v>44907</v>
      </c>
      <c r="B851" s="25" t="s">
        <v>46</v>
      </c>
      <c r="C851" s="25" t="s">
        <v>1487</v>
      </c>
      <c r="D851" s="26">
        <v>131398073</v>
      </c>
      <c r="E851" s="26">
        <v>4875</v>
      </c>
      <c r="F851" s="26" t="s">
        <v>1279</v>
      </c>
      <c r="G851" s="26">
        <v>1000058060</v>
      </c>
      <c r="H851" s="28" t="s">
        <v>18</v>
      </c>
      <c r="I851" s="29">
        <v>121000</v>
      </c>
      <c r="J851" s="29">
        <v>0</v>
      </c>
      <c r="K851" s="23">
        <f t="shared" si="36"/>
        <v>121000</v>
      </c>
      <c r="L851" s="35"/>
    </row>
    <row r="852" spans="1:12" x14ac:dyDescent="0.25">
      <c r="A852" s="24">
        <v>44907</v>
      </c>
      <c r="B852" s="25" t="s">
        <v>46</v>
      </c>
      <c r="C852" s="25" t="s">
        <v>1487</v>
      </c>
      <c r="D852" s="26">
        <v>131398073</v>
      </c>
      <c r="E852" s="26">
        <v>4877</v>
      </c>
      <c r="F852" s="26" t="s">
        <v>1280</v>
      </c>
      <c r="G852" s="26">
        <v>1000058056</v>
      </c>
      <c r="H852" s="28" t="s">
        <v>42</v>
      </c>
      <c r="I852" s="29">
        <v>117000</v>
      </c>
      <c r="J852" s="29">
        <v>21060</v>
      </c>
      <c r="K852" s="23">
        <f t="shared" si="36"/>
        <v>138060</v>
      </c>
      <c r="L852" s="35"/>
    </row>
    <row r="853" spans="1:12" x14ac:dyDescent="0.25">
      <c r="A853" s="51"/>
      <c r="B853" s="52" t="str">
        <f>B854</f>
        <v>MGCH, SRL</v>
      </c>
      <c r="C853" s="52"/>
      <c r="D853" s="53">
        <f>D854</f>
        <v>131810926</v>
      </c>
      <c r="E853" s="139" t="s">
        <v>651</v>
      </c>
      <c r="F853" s="140"/>
      <c r="G853" s="140"/>
      <c r="H853" s="141"/>
      <c r="I853" s="54"/>
      <c r="J853" s="54"/>
      <c r="K853" s="54"/>
      <c r="L853" s="68">
        <f>SUM(K854:K857)</f>
        <v>256050</v>
      </c>
    </row>
    <row r="854" spans="1:12" x14ac:dyDescent="0.25">
      <c r="A854" s="24">
        <v>44855</v>
      </c>
      <c r="B854" s="25" t="s">
        <v>656</v>
      </c>
      <c r="C854" s="25" t="s">
        <v>1487</v>
      </c>
      <c r="D854" s="26">
        <v>131810926</v>
      </c>
      <c r="E854" s="26">
        <v>162</v>
      </c>
      <c r="F854" s="26" t="s">
        <v>524</v>
      </c>
      <c r="G854" s="26">
        <v>1000057737</v>
      </c>
      <c r="H854" s="28" t="s">
        <v>42</v>
      </c>
      <c r="I854" s="29">
        <v>126000</v>
      </c>
      <c r="J854" s="29">
        <v>0</v>
      </c>
      <c r="K854" s="23">
        <f>I854+J854-L854</f>
        <v>126000</v>
      </c>
      <c r="L854" s="35"/>
    </row>
    <row r="855" spans="1:12" x14ac:dyDescent="0.25">
      <c r="A855" s="24">
        <v>44855</v>
      </c>
      <c r="B855" s="25" t="s">
        <v>656</v>
      </c>
      <c r="C855" s="25" t="s">
        <v>1487</v>
      </c>
      <c r="D855" s="26">
        <v>131810926</v>
      </c>
      <c r="E855" s="26">
        <v>161</v>
      </c>
      <c r="F855" s="26" t="s">
        <v>657</v>
      </c>
      <c r="G855" s="26">
        <v>1000057717</v>
      </c>
      <c r="H855" s="28" t="s">
        <v>42</v>
      </c>
      <c r="I855" s="29">
        <v>9500</v>
      </c>
      <c r="J855" s="29">
        <v>1710</v>
      </c>
      <c r="K855" s="23">
        <f>I855+J855-L855</f>
        <v>11210</v>
      </c>
      <c r="L855" s="35"/>
    </row>
    <row r="856" spans="1:12" x14ac:dyDescent="0.25">
      <c r="A856" s="24">
        <v>44851</v>
      </c>
      <c r="B856" s="25" t="s">
        <v>656</v>
      </c>
      <c r="C856" s="25"/>
      <c r="D856" s="26">
        <v>131810926</v>
      </c>
      <c r="E856" s="26">
        <v>160</v>
      </c>
      <c r="F856" s="26" t="s">
        <v>658</v>
      </c>
      <c r="G856" s="26">
        <v>1000057702</v>
      </c>
      <c r="H856" s="28" t="s">
        <v>42</v>
      </c>
      <c r="I856" s="29">
        <v>44500</v>
      </c>
      <c r="J856" s="29">
        <v>0</v>
      </c>
      <c r="K856" s="23">
        <f>I856+J856-L856</f>
        <v>44500</v>
      </c>
      <c r="L856" s="35"/>
    </row>
    <row r="857" spans="1:12" x14ac:dyDescent="0.25">
      <c r="A857" s="24">
        <v>44855</v>
      </c>
      <c r="B857" s="25" t="s">
        <v>656</v>
      </c>
      <c r="C857" s="25" t="s">
        <v>1487</v>
      </c>
      <c r="D857" s="26">
        <v>131810926</v>
      </c>
      <c r="E857" s="26">
        <v>164</v>
      </c>
      <c r="F857" s="26" t="s">
        <v>209</v>
      </c>
      <c r="G857" s="26">
        <v>1000057767</v>
      </c>
      <c r="H857" s="28" t="s">
        <v>42</v>
      </c>
      <c r="I857" s="29">
        <v>63000</v>
      </c>
      <c r="J857" s="29">
        <v>11340</v>
      </c>
      <c r="K857" s="23">
        <f>I857+J857-L857</f>
        <v>74340</v>
      </c>
      <c r="L857" s="35"/>
    </row>
    <row r="858" spans="1:12" x14ac:dyDescent="0.25">
      <c r="A858" s="51"/>
      <c r="B858" s="52" t="str">
        <f>B859</f>
        <v xml:space="preserve">MANOLITO DENTAL </v>
      </c>
      <c r="C858" s="52"/>
      <c r="D858" s="53">
        <f>D859</f>
        <v>101567023</v>
      </c>
      <c r="E858" s="139" t="s">
        <v>651</v>
      </c>
      <c r="F858" s="140"/>
      <c r="G858" s="140"/>
      <c r="H858" s="141"/>
      <c r="I858" s="54"/>
      <c r="J858" s="54"/>
      <c r="K858" s="54"/>
      <c r="L858" s="68">
        <f>SUM(K859)</f>
        <v>3799.6</v>
      </c>
    </row>
    <row r="859" spans="1:12" x14ac:dyDescent="0.25">
      <c r="A859" s="24">
        <v>44881</v>
      </c>
      <c r="B859" s="25" t="s">
        <v>1281</v>
      </c>
      <c r="C859" s="25" t="s">
        <v>1487</v>
      </c>
      <c r="D859" s="26">
        <v>101567023</v>
      </c>
      <c r="E859" s="26">
        <v>10150076</v>
      </c>
      <c r="F859" s="26" t="s">
        <v>711</v>
      </c>
      <c r="G859" s="26">
        <v>1000057917</v>
      </c>
      <c r="H859" s="28" t="s">
        <v>42</v>
      </c>
      <c r="I859" s="29">
        <v>3220</v>
      </c>
      <c r="J859" s="29">
        <v>579.6</v>
      </c>
      <c r="K859" s="23">
        <f>I859+J859-L859</f>
        <v>3799.6</v>
      </c>
      <c r="L859" s="35"/>
    </row>
    <row r="860" spans="1:12" x14ac:dyDescent="0.25">
      <c r="A860" s="51"/>
      <c r="B860" s="52" t="str">
        <f>B861</f>
        <v>NINGG COMPANY, S.R.L.</v>
      </c>
      <c r="C860" s="52"/>
      <c r="D860" s="53" t="str">
        <f>D861</f>
        <v>132190912</v>
      </c>
      <c r="E860" s="139" t="s">
        <v>174</v>
      </c>
      <c r="F860" s="140"/>
      <c r="G860" s="140"/>
      <c r="H860" s="141"/>
      <c r="I860" s="54"/>
      <c r="J860" s="54"/>
      <c r="K860" s="54"/>
      <c r="L860" s="68">
        <f>SUM(K861:K876)</f>
        <v>1316243</v>
      </c>
    </row>
    <row r="861" spans="1:12" x14ac:dyDescent="0.25">
      <c r="A861" s="24">
        <v>44536</v>
      </c>
      <c r="B861" s="25" t="s">
        <v>6</v>
      </c>
      <c r="C861" s="25" t="s">
        <v>1486</v>
      </c>
      <c r="D861" s="26" t="s">
        <v>108</v>
      </c>
      <c r="E861" s="26">
        <v>95</v>
      </c>
      <c r="F861" s="26" t="s">
        <v>659</v>
      </c>
      <c r="G861" s="26">
        <v>1000055477</v>
      </c>
      <c r="H861" s="28" t="s">
        <v>660</v>
      </c>
      <c r="I861" s="29">
        <v>57600</v>
      </c>
      <c r="J861" s="29"/>
      <c r="K861" s="23">
        <f t="shared" ref="K861:K876" si="37">I861+J861-L861</f>
        <v>57600</v>
      </c>
      <c r="L861" s="35"/>
    </row>
    <row r="862" spans="1:12" x14ac:dyDescent="0.25">
      <c r="A862" s="24">
        <v>44539</v>
      </c>
      <c r="B862" s="25" t="s">
        <v>6</v>
      </c>
      <c r="C862" s="25" t="s">
        <v>1486</v>
      </c>
      <c r="D862" s="26" t="s">
        <v>108</v>
      </c>
      <c r="E862" s="26">
        <v>97</v>
      </c>
      <c r="F862" s="26" t="s">
        <v>661</v>
      </c>
      <c r="G862" s="26">
        <v>1000055542</v>
      </c>
      <c r="H862" s="28" t="s">
        <v>278</v>
      </c>
      <c r="I862" s="29">
        <v>60000</v>
      </c>
      <c r="J862" s="29"/>
      <c r="K862" s="23">
        <f t="shared" si="37"/>
        <v>60000</v>
      </c>
      <c r="L862" s="35"/>
    </row>
    <row r="863" spans="1:12" x14ac:dyDescent="0.25">
      <c r="A863" s="24">
        <v>44542</v>
      </c>
      <c r="B863" s="25" t="s">
        <v>6</v>
      </c>
      <c r="C863" s="25" t="s">
        <v>1486</v>
      </c>
      <c r="D863" s="26" t="s">
        <v>108</v>
      </c>
      <c r="E863" s="26">
        <v>100</v>
      </c>
      <c r="F863" s="26" t="s">
        <v>662</v>
      </c>
      <c r="G863" s="26">
        <v>1000055561</v>
      </c>
      <c r="H863" s="28" t="s">
        <v>290</v>
      </c>
      <c r="I863" s="29">
        <v>37500</v>
      </c>
      <c r="J863" s="29"/>
      <c r="K863" s="23">
        <f t="shared" si="37"/>
        <v>37500</v>
      </c>
      <c r="L863" s="35"/>
    </row>
    <row r="864" spans="1:12" x14ac:dyDescent="0.25">
      <c r="A864" s="24">
        <v>44547</v>
      </c>
      <c r="B864" s="25" t="s">
        <v>6</v>
      </c>
      <c r="C864" s="25" t="s">
        <v>1486</v>
      </c>
      <c r="D864" s="26" t="s">
        <v>108</v>
      </c>
      <c r="E864" s="26">
        <v>102</v>
      </c>
      <c r="F864" s="26" t="s">
        <v>275</v>
      </c>
      <c r="G864" s="26">
        <v>1000055625</v>
      </c>
      <c r="H864" s="28" t="s">
        <v>290</v>
      </c>
      <c r="I864" s="29">
        <v>52500</v>
      </c>
      <c r="J864" s="29"/>
      <c r="K864" s="23">
        <f t="shared" si="37"/>
        <v>52500</v>
      </c>
      <c r="L864" s="35"/>
    </row>
    <row r="865" spans="1:12" x14ac:dyDescent="0.25">
      <c r="A865" s="24">
        <v>44628</v>
      </c>
      <c r="B865" s="25" t="s">
        <v>6</v>
      </c>
      <c r="C865" s="25"/>
      <c r="D865" s="26" t="s">
        <v>108</v>
      </c>
      <c r="E865" s="26">
        <v>119</v>
      </c>
      <c r="F865" s="26" t="s">
        <v>663</v>
      </c>
      <c r="G865" s="26">
        <v>1000056164</v>
      </c>
      <c r="H865" s="28" t="s">
        <v>18</v>
      </c>
      <c r="I865" s="29">
        <v>113520</v>
      </c>
      <c r="J865" s="29"/>
      <c r="K865" s="23">
        <f t="shared" si="37"/>
        <v>113520</v>
      </c>
      <c r="L865" s="35"/>
    </row>
    <row r="866" spans="1:12" x14ac:dyDescent="0.25">
      <c r="A866" s="24">
        <v>44726</v>
      </c>
      <c r="B866" s="25" t="s">
        <v>6</v>
      </c>
      <c r="C866" s="25"/>
      <c r="D866" s="26" t="s">
        <v>108</v>
      </c>
      <c r="E866" s="26">
        <v>136</v>
      </c>
      <c r="F866" s="26" t="s">
        <v>205</v>
      </c>
      <c r="G866" s="26">
        <v>1000056902</v>
      </c>
      <c r="H866" s="28" t="s">
        <v>42</v>
      </c>
      <c r="I866" s="29">
        <v>42424</v>
      </c>
      <c r="J866" s="29"/>
      <c r="K866" s="23">
        <f t="shared" si="37"/>
        <v>42424</v>
      </c>
      <c r="L866" s="35"/>
    </row>
    <row r="867" spans="1:12" x14ac:dyDescent="0.25">
      <c r="A867" s="24">
        <v>44727</v>
      </c>
      <c r="B867" s="25" t="s">
        <v>6</v>
      </c>
      <c r="C867" s="25"/>
      <c r="D867" s="26" t="s">
        <v>108</v>
      </c>
      <c r="E867" s="26">
        <v>137</v>
      </c>
      <c r="F867" s="26" t="s">
        <v>208</v>
      </c>
      <c r="G867" s="26">
        <v>1000056911</v>
      </c>
      <c r="H867" s="28" t="s">
        <v>18</v>
      </c>
      <c r="I867" s="29">
        <v>99060</v>
      </c>
      <c r="J867" s="29"/>
      <c r="K867" s="23">
        <f t="shared" si="37"/>
        <v>99060</v>
      </c>
      <c r="L867" s="35"/>
    </row>
    <row r="868" spans="1:12" x14ac:dyDescent="0.25">
      <c r="A868" s="24">
        <v>44735</v>
      </c>
      <c r="B868" s="25" t="s">
        <v>6</v>
      </c>
      <c r="C868" s="25"/>
      <c r="D868" s="26" t="s">
        <v>108</v>
      </c>
      <c r="E868" s="26">
        <v>142</v>
      </c>
      <c r="F868" s="26" t="s">
        <v>299</v>
      </c>
      <c r="G868" s="26">
        <v>1000056957</v>
      </c>
      <c r="H868" s="28" t="s">
        <v>8</v>
      </c>
      <c r="I868" s="29">
        <v>91500</v>
      </c>
      <c r="J868" s="29"/>
      <c r="K868" s="23">
        <f t="shared" si="37"/>
        <v>91500</v>
      </c>
      <c r="L868" s="35"/>
    </row>
    <row r="869" spans="1:12" x14ac:dyDescent="0.25">
      <c r="A869" s="24">
        <v>44748</v>
      </c>
      <c r="B869" s="25" t="s">
        <v>6</v>
      </c>
      <c r="C869" s="25"/>
      <c r="D869" s="26" t="s">
        <v>108</v>
      </c>
      <c r="E869" s="26">
        <v>144</v>
      </c>
      <c r="F869" s="26" t="s">
        <v>294</v>
      </c>
      <c r="G869" s="26">
        <v>1000057043</v>
      </c>
      <c r="H869" s="28" t="s">
        <v>8</v>
      </c>
      <c r="I869" s="29">
        <v>68400</v>
      </c>
      <c r="J869" s="29"/>
      <c r="K869" s="23">
        <f t="shared" si="37"/>
        <v>68400</v>
      </c>
      <c r="L869" s="35"/>
    </row>
    <row r="870" spans="1:12" x14ac:dyDescent="0.25">
      <c r="A870" s="24">
        <v>44749</v>
      </c>
      <c r="B870" s="25" t="s">
        <v>6</v>
      </c>
      <c r="C870" s="25"/>
      <c r="D870" s="26" t="s">
        <v>108</v>
      </c>
      <c r="E870" s="26">
        <v>145</v>
      </c>
      <c r="F870" s="26" t="s">
        <v>292</v>
      </c>
      <c r="G870" s="26">
        <v>1000057073</v>
      </c>
      <c r="H870" s="28" t="s">
        <v>8</v>
      </c>
      <c r="I870" s="29">
        <v>107352</v>
      </c>
      <c r="J870" s="29"/>
      <c r="K870" s="23">
        <f t="shared" si="37"/>
        <v>107352</v>
      </c>
      <c r="L870" s="35"/>
    </row>
    <row r="871" spans="1:12" x14ac:dyDescent="0.25">
      <c r="A871" s="24">
        <v>44756</v>
      </c>
      <c r="B871" s="25" t="s">
        <v>6</v>
      </c>
      <c r="C871" s="25"/>
      <c r="D871" s="26" t="s">
        <v>108</v>
      </c>
      <c r="E871" s="26">
        <v>148</v>
      </c>
      <c r="F871" s="26" t="s">
        <v>625</v>
      </c>
      <c r="G871" s="26">
        <v>1000057104</v>
      </c>
      <c r="H871" s="28" t="s">
        <v>8</v>
      </c>
      <c r="I871" s="29">
        <v>79840</v>
      </c>
      <c r="J871" s="29"/>
      <c r="K871" s="23">
        <f t="shared" si="37"/>
        <v>79840</v>
      </c>
      <c r="L871" s="35"/>
    </row>
    <row r="872" spans="1:12" x14ac:dyDescent="0.25">
      <c r="A872" s="24">
        <v>44761</v>
      </c>
      <c r="B872" s="25" t="s">
        <v>6</v>
      </c>
      <c r="C872" s="25"/>
      <c r="D872" s="26" t="s">
        <v>108</v>
      </c>
      <c r="E872" s="26">
        <v>151</v>
      </c>
      <c r="F872" s="26" t="s">
        <v>177</v>
      </c>
      <c r="G872" s="26">
        <v>1000057131</v>
      </c>
      <c r="H872" s="28" t="s">
        <v>8</v>
      </c>
      <c r="I872" s="29">
        <v>103000</v>
      </c>
      <c r="J872" s="29"/>
      <c r="K872" s="23">
        <f t="shared" si="37"/>
        <v>103000</v>
      </c>
      <c r="L872" s="35"/>
    </row>
    <row r="873" spans="1:12" x14ac:dyDescent="0.25">
      <c r="A873" s="24">
        <v>44764</v>
      </c>
      <c r="B873" s="25" t="s">
        <v>6</v>
      </c>
      <c r="C873" s="25"/>
      <c r="D873" s="26" t="s">
        <v>108</v>
      </c>
      <c r="E873" s="26">
        <v>152</v>
      </c>
      <c r="F873" s="26" t="s">
        <v>180</v>
      </c>
      <c r="G873" s="26">
        <v>1000057157</v>
      </c>
      <c r="H873" s="28" t="s">
        <v>8</v>
      </c>
      <c r="I873" s="29">
        <v>89250</v>
      </c>
      <c r="J873" s="29"/>
      <c r="K873" s="23">
        <f t="shared" si="37"/>
        <v>89250</v>
      </c>
      <c r="L873" s="35"/>
    </row>
    <row r="874" spans="1:12" x14ac:dyDescent="0.25">
      <c r="A874" s="24">
        <v>44769</v>
      </c>
      <c r="B874" s="25" t="s">
        <v>6</v>
      </c>
      <c r="C874" s="25"/>
      <c r="D874" s="26" t="s">
        <v>108</v>
      </c>
      <c r="E874" s="26">
        <v>153</v>
      </c>
      <c r="F874" s="26" t="s">
        <v>178</v>
      </c>
      <c r="G874" s="26">
        <v>1000057183</v>
      </c>
      <c r="H874" s="28" t="s">
        <v>8</v>
      </c>
      <c r="I874" s="29">
        <v>164447</v>
      </c>
      <c r="J874" s="29"/>
      <c r="K874" s="23">
        <f t="shared" si="37"/>
        <v>164447</v>
      </c>
      <c r="L874" s="35"/>
    </row>
    <row r="875" spans="1:12" x14ac:dyDescent="0.25">
      <c r="A875" s="24">
        <v>44834</v>
      </c>
      <c r="B875" s="25" t="s">
        <v>6</v>
      </c>
      <c r="C875" s="25"/>
      <c r="D875" s="26" t="s">
        <v>108</v>
      </c>
      <c r="E875" s="26">
        <v>166</v>
      </c>
      <c r="F875" s="26" t="s">
        <v>665</v>
      </c>
      <c r="G875" s="26">
        <v>1000057630</v>
      </c>
      <c r="H875" s="28" t="s">
        <v>8</v>
      </c>
      <c r="I875" s="29">
        <v>75150</v>
      </c>
      <c r="J875" s="29"/>
      <c r="K875" s="23">
        <f t="shared" si="37"/>
        <v>75150</v>
      </c>
      <c r="L875" s="35"/>
    </row>
    <row r="876" spans="1:12" x14ac:dyDescent="0.25">
      <c r="A876" s="24">
        <v>44826</v>
      </c>
      <c r="B876" s="25" t="s">
        <v>6</v>
      </c>
      <c r="C876" s="25" t="s">
        <v>1487</v>
      </c>
      <c r="D876" s="26" t="s">
        <v>108</v>
      </c>
      <c r="E876" s="26">
        <v>162</v>
      </c>
      <c r="F876" s="26" t="s">
        <v>666</v>
      </c>
      <c r="G876" s="26">
        <v>1000057569</v>
      </c>
      <c r="H876" s="28" t="s">
        <v>8</v>
      </c>
      <c r="I876" s="29">
        <v>74700</v>
      </c>
      <c r="J876" s="29">
        <v>0</v>
      </c>
      <c r="K876" s="23">
        <f t="shared" si="37"/>
        <v>74700</v>
      </c>
      <c r="L876" s="35"/>
    </row>
    <row r="877" spans="1:12" x14ac:dyDescent="0.25">
      <c r="A877" s="51"/>
      <c r="B877" s="52" t="str">
        <f>B878</f>
        <v>OFFICE TECH JJ. S.R.L.</v>
      </c>
      <c r="C877" s="52"/>
      <c r="D877" s="53" t="str">
        <f>D878</f>
        <v>130796483</v>
      </c>
      <c r="E877" s="139" t="s">
        <v>34</v>
      </c>
      <c r="F877" s="140"/>
      <c r="G877" s="140"/>
      <c r="H877" s="140"/>
      <c r="I877" s="110"/>
      <c r="J877" s="110"/>
      <c r="K877" s="66"/>
      <c r="L877" s="55">
        <f>SUM(K878)</f>
        <v>82600</v>
      </c>
    </row>
    <row r="878" spans="1:12" x14ac:dyDescent="0.25">
      <c r="A878" s="24">
        <v>44834</v>
      </c>
      <c r="B878" s="25" t="s">
        <v>669</v>
      </c>
      <c r="C878" s="25"/>
      <c r="D878" s="26" t="s">
        <v>670</v>
      </c>
      <c r="E878" s="26">
        <v>12065</v>
      </c>
      <c r="F878" s="26" t="s">
        <v>671</v>
      </c>
      <c r="G878" s="26">
        <v>1000057660</v>
      </c>
      <c r="H878" s="28" t="s">
        <v>201</v>
      </c>
      <c r="I878" s="29">
        <v>70000</v>
      </c>
      <c r="J878" s="29">
        <v>12600</v>
      </c>
      <c r="K878" s="23">
        <f>I878+J878-L878</f>
        <v>82600</v>
      </c>
      <c r="L878" s="35"/>
    </row>
    <row r="879" spans="1:12" x14ac:dyDescent="0.25">
      <c r="A879" s="51"/>
      <c r="B879" s="52" t="str">
        <f>B880</f>
        <v xml:space="preserve">OCTOMAR SOLUTIONS </v>
      </c>
      <c r="C879" s="52"/>
      <c r="D879" s="53">
        <f>D880</f>
        <v>131896006</v>
      </c>
      <c r="E879" s="139" t="s">
        <v>37</v>
      </c>
      <c r="F879" s="140"/>
      <c r="G879" s="140"/>
      <c r="H879" s="141"/>
      <c r="I879" s="54"/>
      <c r="J879" s="54"/>
      <c r="K879" s="54"/>
      <c r="L879" s="55">
        <f>SUM(K880:K883)</f>
        <v>859890</v>
      </c>
    </row>
    <row r="880" spans="1:12" ht="29.25" x14ac:dyDescent="0.25">
      <c r="A880" s="24">
        <v>44868</v>
      </c>
      <c r="B880" s="25" t="s">
        <v>1062</v>
      </c>
      <c r="C880" s="25" t="s">
        <v>1475</v>
      </c>
      <c r="D880" s="26">
        <v>131896006</v>
      </c>
      <c r="E880" s="26">
        <v>170</v>
      </c>
      <c r="F880" s="26" t="s">
        <v>627</v>
      </c>
      <c r="G880" s="27" t="s">
        <v>1063</v>
      </c>
      <c r="H880" s="28" t="s">
        <v>8</v>
      </c>
      <c r="I880" s="29">
        <v>187900</v>
      </c>
      <c r="J880" s="29">
        <v>22770</v>
      </c>
      <c r="K880" s="23">
        <f>I880+J880-L880</f>
        <v>210670</v>
      </c>
      <c r="L880" s="30"/>
    </row>
    <row r="881" spans="1:12" ht="29.25" x14ac:dyDescent="0.25">
      <c r="A881" s="24">
        <v>44908</v>
      </c>
      <c r="B881" s="25" t="s">
        <v>1062</v>
      </c>
      <c r="C881" s="25" t="s">
        <v>1475</v>
      </c>
      <c r="D881" s="26">
        <v>131896006</v>
      </c>
      <c r="E881" s="26">
        <v>177</v>
      </c>
      <c r="F881" s="26" t="s">
        <v>746</v>
      </c>
      <c r="G881" s="27" t="s">
        <v>1063</v>
      </c>
      <c r="H881" s="28" t="s">
        <v>651</v>
      </c>
      <c r="I881" s="29">
        <v>169900</v>
      </c>
      <c r="J881" s="29">
        <v>22770</v>
      </c>
      <c r="K881" s="23">
        <f>I881+J881-L881</f>
        <v>192670</v>
      </c>
      <c r="L881" s="30"/>
    </row>
    <row r="882" spans="1:12" ht="29.25" x14ac:dyDescent="0.25">
      <c r="A882" s="24">
        <v>44854</v>
      </c>
      <c r="B882" s="25" t="s">
        <v>1062</v>
      </c>
      <c r="C882" s="25" t="s">
        <v>1475</v>
      </c>
      <c r="D882" s="26">
        <v>131896006</v>
      </c>
      <c r="E882" s="26">
        <v>166</v>
      </c>
      <c r="F882" s="26" t="s">
        <v>665</v>
      </c>
      <c r="G882" s="27" t="s">
        <v>1063</v>
      </c>
      <c r="H882" s="28" t="s">
        <v>8</v>
      </c>
      <c r="I882" s="29">
        <v>394900</v>
      </c>
      <c r="J882" s="29">
        <v>61650</v>
      </c>
      <c r="K882" s="23">
        <f>I882+J882-L882</f>
        <v>456550</v>
      </c>
      <c r="L882" s="30"/>
    </row>
    <row r="883" spans="1:12" x14ac:dyDescent="0.25">
      <c r="A883" s="51"/>
      <c r="B883" s="52" t="str">
        <f>B884</f>
        <v>OSIRIS &amp; CO., S.A.</v>
      </c>
      <c r="C883" s="52"/>
      <c r="D883" s="53" t="str">
        <f>D884</f>
        <v>101120347</v>
      </c>
      <c r="E883" s="139" t="s">
        <v>8</v>
      </c>
      <c r="F883" s="140"/>
      <c r="G883" s="140"/>
      <c r="H883" s="141"/>
      <c r="I883" s="54"/>
      <c r="J883" s="54"/>
      <c r="K883" s="54"/>
      <c r="L883" s="55">
        <f>SUM(K884:K909)</f>
        <v>1610899.5200000003</v>
      </c>
    </row>
    <row r="884" spans="1:12" x14ac:dyDescent="0.25">
      <c r="A884" s="24">
        <v>44820</v>
      </c>
      <c r="B884" s="25" t="s">
        <v>110</v>
      </c>
      <c r="C884" s="25" t="s">
        <v>1486</v>
      </c>
      <c r="D884" s="26" t="s">
        <v>109</v>
      </c>
      <c r="E884" s="26">
        <v>87031</v>
      </c>
      <c r="F884" s="26" t="s">
        <v>672</v>
      </c>
      <c r="G884" s="26">
        <v>1000057543</v>
      </c>
      <c r="H884" s="28" t="s">
        <v>673</v>
      </c>
      <c r="I884" s="29">
        <v>108459</v>
      </c>
      <c r="J884" s="29">
        <v>0</v>
      </c>
      <c r="K884" s="23">
        <f t="shared" ref="K884:K908" si="38">I884+J884-L884</f>
        <v>108459</v>
      </c>
      <c r="L884" s="35"/>
    </row>
    <row r="885" spans="1:12" x14ac:dyDescent="0.25">
      <c r="A885" s="24">
        <v>44805</v>
      </c>
      <c r="B885" s="25" t="s">
        <v>110</v>
      </c>
      <c r="C885" s="25" t="s">
        <v>1486</v>
      </c>
      <c r="D885" s="26" t="s">
        <v>109</v>
      </c>
      <c r="E885" s="26">
        <v>86888</v>
      </c>
      <c r="F885" s="26" t="s">
        <v>674</v>
      </c>
      <c r="G885" s="26">
        <v>1000057405</v>
      </c>
      <c r="H885" s="28" t="s">
        <v>675</v>
      </c>
      <c r="I885" s="29">
        <v>4876.8</v>
      </c>
      <c r="J885" s="29">
        <v>877.82</v>
      </c>
      <c r="K885" s="23">
        <f t="shared" si="38"/>
        <v>5754.62</v>
      </c>
      <c r="L885" s="35"/>
    </row>
    <row r="886" spans="1:12" x14ac:dyDescent="0.25">
      <c r="A886" s="24">
        <v>44820</v>
      </c>
      <c r="B886" s="25" t="s">
        <v>110</v>
      </c>
      <c r="C886" s="25" t="s">
        <v>1486</v>
      </c>
      <c r="D886" s="26" t="s">
        <v>109</v>
      </c>
      <c r="E886" s="26">
        <v>87030</v>
      </c>
      <c r="F886" s="26" t="s">
        <v>676</v>
      </c>
      <c r="G886" s="26">
        <v>1000057542</v>
      </c>
      <c r="H886" s="28" t="s">
        <v>677</v>
      </c>
      <c r="I886" s="29">
        <v>7920</v>
      </c>
      <c r="J886" s="29">
        <v>1425.6</v>
      </c>
      <c r="K886" s="23">
        <f t="shared" si="38"/>
        <v>9345.6</v>
      </c>
      <c r="L886" s="35"/>
    </row>
    <row r="887" spans="1:12" x14ac:dyDescent="0.25">
      <c r="A887" s="24">
        <v>44820</v>
      </c>
      <c r="B887" s="25" t="s">
        <v>110</v>
      </c>
      <c r="C887" s="25" t="s">
        <v>1486</v>
      </c>
      <c r="D887" s="26" t="s">
        <v>109</v>
      </c>
      <c r="E887" s="26">
        <v>87015</v>
      </c>
      <c r="F887" s="26" t="s">
        <v>678</v>
      </c>
      <c r="G887" s="26">
        <v>1000057522</v>
      </c>
      <c r="H887" s="28" t="s">
        <v>679</v>
      </c>
      <c r="I887" s="29">
        <v>7964</v>
      </c>
      <c r="J887" s="29">
        <v>1433.52</v>
      </c>
      <c r="K887" s="23">
        <f t="shared" si="38"/>
        <v>9397.52</v>
      </c>
      <c r="L887" s="35"/>
    </row>
    <row r="888" spans="1:12" x14ac:dyDescent="0.25">
      <c r="A888" s="24">
        <v>44832</v>
      </c>
      <c r="B888" s="25" t="s">
        <v>110</v>
      </c>
      <c r="C888" s="25" t="s">
        <v>1486</v>
      </c>
      <c r="D888" s="26" t="s">
        <v>109</v>
      </c>
      <c r="E888" s="26">
        <v>87113</v>
      </c>
      <c r="F888" s="26" t="s">
        <v>680</v>
      </c>
      <c r="G888" s="26">
        <v>1000057619</v>
      </c>
      <c r="H888" s="28" t="s">
        <v>679</v>
      </c>
      <c r="I888" s="29">
        <v>7964</v>
      </c>
      <c r="J888" s="29">
        <v>1433.52</v>
      </c>
      <c r="K888" s="23">
        <f t="shared" si="38"/>
        <v>9397.52</v>
      </c>
      <c r="L888" s="35"/>
    </row>
    <row r="889" spans="1:12" x14ac:dyDescent="0.25">
      <c r="A889" s="24">
        <v>44820</v>
      </c>
      <c r="B889" s="25" t="s">
        <v>110</v>
      </c>
      <c r="C889" s="25" t="s">
        <v>1486</v>
      </c>
      <c r="D889" s="26" t="s">
        <v>109</v>
      </c>
      <c r="E889" s="26">
        <v>87033</v>
      </c>
      <c r="F889" s="26" t="s">
        <v>681</v>
      </c>
      <c r="G889" s="26">
        <v>1000057545</v>
      </c>
      <c r="H889" s="28" t="s">
        <v>682</v>
      </c>
      <c r="I889" s="29">
        <v>9205</v>
      </c>
      <c r="J889" s="29">
        <v>1656.9</v>
      </c>
      <c r="K889" s="23">
        <f t="shared" si="38"/>
        <v>10861.9</v>
      </c>
      <c r="L889" s="35"/>
    </row>
    <row r="890" spans="1:12" x14ac:dyDescent="0.25">
      <c r="A890" s="24">
        <v>44805</v>
      </c>
      <c r="B890" s="25" t="s">
        <v>110</v>
      </c>
      <c r="C890" s="25" t="s">
        <v>1486</v>
      </c>
      <c r="D890" s="26" t="s">
        <v>109</v>
      </c>
      <c r="E890" s="26">
        <v>86891</v>
      </c>
      <c r="F890" s="26" t="s">
        <v>683</v>
      </c>
      <c r="G890" s="26">
        <v>1000057410</v>
      </c>
      <c r="H890" s="28" t="s">
        <v>684</v>
      </c>
      <c r="I890" s="29">
        <v>38619.840000000004</v>
      </c>
      <c r="J890" s="29">
        <v>6951.57</v>
      </c>
      <c r="K890" s="23">
        <f t="shared" si="38"/>
        <v>45571.41</v>
      </c>
      <c r="L890" s="35"/>
    </row>
    <row r="891" spans="1:12" x14ac:dyDescent="0.25">
      <c r="A891" s="24">
        <v>44806</v>
      </c>
      <c r="B891" s="25" t="s">
        <v>110</v>
      </c>
      <c r="C891" s="25" t="s">
        <v>1486</v>
      </c>
      <c r="D891" s="26" t="s">
        <v>109</v>
      </c>
      <c r="E891" s="26">
        <v>86904</v>
      </c>
      <c r="F891" s="26" t="s">
        <v>685</v>
      </c>
      <c r="G891" s="26">
        <v>1000057432</v>
      </c>
      <c r="H891" s="28" t="s">
        <v>686</v>
      </c>
      <c r="I891" s="29">
        <v>41448</v>
      </c>
      <c r="J891" s="29">
        <v>7460.64</v>
      </c>
      <c r="K891" s="23">
        <f t="shared" si="38"/>
        <v>48908.639999999999</v>
      </c>
      <c r="L891" s="35"/>
    </row>
    <row r="892" spans="1:12" x14ac:dyDescent="0.25">
      <c r="A892" s="24">
        <v>44820</v>
      </c>
      <c r="B892" s="25" t="s">
        <v>110</v>
      </c>
      <c r="C892" s="25" t="s">
        <v>1486</v>
      </c>
      <c r="D892" s="26" t="s">
        <v>109</v>
      </c>
      <c r="E892" s="26">
        <v>87032</v>
      </c>
      <c r="F892" s="26" t="s">
        <v>687</v>
      </c>
      <c r="G892" s="26">
        <v>1000057544</v>
      </c>
      <c r="H892" s="28" t="s">
        <v>688</v>
      </c>
      <c r="I892" s="29">
        <v>68036.399999999994</v>
      </c>
      <c r="J892" s="29">
        <v>12246.55</v>
      </c>
      <c r="K892" s="23">
        <f t="shared" si="38"/>
        <v>80282.95</v>
      </c>
      <c r="L892" s="35"/>
    </row>
    <row r="893" spans="1:12" x14ac:dyDescent="0.25">
      <c r="A893" s="24">
        <v>44711</v>
      </c>
      <c r="B893" s="25" t="s">
        <v>110</v>
      </c>
      <c r="C893" s="25" t="s">
        <v>1486</v>
      </c>
      <c r="D893" s="26" t="s">
        <v>109</v>
      </c>
      <c r="E893" s="26">
        <v>86088</v>
      </c>
      <c r="F893" s="26" t="s">
        <v>689</v>
      </c>
      <c r="G893" s="26">
        <v>1000056723</v>
      </c>
      <c r="H893" s="28" t="s">
        <v>8</v>
      </c>
      <c r="I893" s="29">
        <v>140851.75</v>
      </c>
      <c r="J893" s="29">
        <v>23553.31</v>
      </c>
      <c r="K893" s="23">
        <f t="shared" si="38"/>
        <v>164405.06</v>
      </c>
      <c r="L893" s="35"/>
    </row>
    <row r="894" spans="1:12" x14ac:dyDescent="0.25">
      <c r="A894" s="24">
        <v>44701</v>
      </c>
      <c r="B894" s="25" t="s">
        <v>110</v>
      </c>
      <c r="C894" s="25" t="s">
        <v>1486</v>
      </c>
      <c r="D894" s="26" t="s">
        <v>109</v>
      </c>
      <c r="E894" s="26">
        <v>86019</v>
      </c>
      <c r="F894" s="26" t="s">
        <v>690</v>
      </c>
      <c r="G894" s="26">
        <v>1000056725</v>
      </c>
      <c r="H894" s="28" t="s">
        <v>8</v>
      </c>
      <c r="I894" s="29">
        <v>148375</v>
      </c>
      <c r="J894" s="29">
        <v>14107.5</v>
      </c>
      <c r="K894" s="23">
        <f t="shared" si="38"/>
        <v>162482.5</v>
      </c>
      <c r="L894" s="35"/>
    </row>
    <row r="895" spans="1:12" x14ac:dyDescent="0.25">
      <c r="A895" s="24">
        <v>44764</v>
      </c>
      <c r="B895" s="25" t="s">
        <v>110</v>
      </c>
      <c r="C895" s="25" t="s">
        <v>1486</v>
      </c>
      <c r="D895" s="26" t="s">
        <v>109</v>
      </c>
      <c r="E895" s="26">
        <v>86568</v>
      </c>
      <c r="F895" s="26" t="s">
        <v>691</v>
      </c>
      <c r="G895" s="26">
        <v>1000057144</v>
      </c>
      <c r="H895" s="28" t="s">
        <v>8</v>
      </c>
      <c r="I895" s="29">
        <v>95133.7</v>
      </c>
      <c r="J895" s="29">
        <v>14220.58</v>
      </c>
      <c r="K895" s="23">
        <f t="shared" si="38"/>
        <v>109354.28</v>
      </c>
      <c r="L895" s="35"/>
    </row>
    <row r="896" spans="1:12" x14ac:dyDescent="0.25">
      <c r="A896" s="24">
        <v>44771</v>
      </c>
      <c r="B896" s="25" t="s">
        <v>110</v>
      </c>
      <c r="C896" s="25" t="s">
        <v>1486</v>
      </c>
      <c r="D896" s="26" t="s">
        <v>109</v>
      </c>
      <c r="E896" s="26">
        <v>86612</v>
      </c>
      <c r="F896" s="26" t="s">
        <v>692</v>
      </c>
      <c r="G896" s="26">
        <v>1000057198</v>
      </c>
      <c r="H896" s="28" t="s">
        <v>111</v>
      </c>
      <c r="I896" s="29">
        <v>154518</v>
      </c>
      <c r="J896" s="29">
        <v>0</v>
      </c>
      <c r="K896" s="23">
        <f t="shared" si="38"/>
        <v>154518</v>
      </c>
      <c r="L896" s="35"/>
    </row>
    <row r="897" spans="1:12" x14ac:dyDescent="0.25">
      <c r="A897" s="24">
        <v>44799</v>
      </c>
      <c r="B897" s="25" t="s">
        <v>110</v>
      </c>
      <c r="C897" s="25" t="s">
        <v>1486</v>
      </c>
      <c r="D897" s="26" t="s">
        <v>109</v>
      </c>
      <c r="E897" s="26">
        <v>86836</v>
      </c>
      <c r="F897" s="26" t="s">
        <v>693</v>
      </c>
      <c r="G897" s="26">
        <v>1000057370</v>
      </c>
      <c r="H897" s="28" t="s">
        <v>694</v>
      </c>
      <c r="I897" s="29">
        <v>45355.199999999997</v>
      </c>
      <c r="J897" s="29">
        <v>8163.94</v>
      </c>
      <c r="K897" s="23">
        <f t="shared" si="38"/>
        <v>53519.14</v>
      </c>
      <c r="L897" s="35"/>
    </row>
    <row r="898" spans="1:12" x14ac:dyDescent="0.25">
      <c r="A898" s="24">
        <v>44799</v>
      </c>
      <c r="B898" s="25" t="s">
        <v>110</v>
      </c>
      <c r="C898" s="25" t="s">
        <v>1486</v>
      </c>
      <c r="D898" s="26" t="s">
        <v>109</v>
      </c>
      <c r="E898" s="26">
        <v>86837</v>
      </c>
      <c r="F898" s="26" t="s">
        <v>695</v>
      </c>
      <c r="G898" s="26">
        <v>1000057371</v>
      </c>
      <c r="H898" s="28" t="s">
        <v>8</v>
      </c>
      <c r="I898" s="29">
        <v>749.75</v>
      </c>
      <c r="J898" s="29">
        <v>134.96</v>
      </c>
      <c r="K898" s="23">
        <f t="shared" si="38"/>
        <v>884.71</v>
      </c>
      <c r="L898" s="35"/>
    </row>
    <row r="899" spans="1:12" x14ac:dyDescent="0.25">
      <c r="A899" s="24">
        <v>44799</v>
      </c>
      <c r="B899" s="25" t="s">
        <v>110</v>
      </c>
      <c r="C899" s="25" t="s">
        <v>1486</v>
      </c>
      <c r="D899" s="26" t="s">
        <v>109</v>
      </c>
      <c r="E899" s="26">
        <v>86838</v>
      </c>
      <c r="F899" s="26" t="s">
        <v>696</v>
      </c>
      <c r="G899" s="26">
        <v>1000057373</v>
      </c>
      <c r="H899" s="28" t="s">
        <v>697</v>
      </c>
      <c r="I899" s="29">
        <v>23040</v>
      </c>
      <c r="J899" s="29">
        <v>4147.2</v>
      </c>
      <c r="K899" s="23">
        <f t="shared" si="38"/>
        <v>27187.200000000001</v>
      </c>
      <c r="L899" s="35"/>
    </row>
    <row r="900" spans="1:12" x14ac:dyDescent="0.25">
      <c r="A900" s="24">
        <v>44778</v>
      </c>
      <c r="B900" s="25" t="s">
        <v>110</v>
      </c>
      <c r="C900" s="25" t="s">
        <v>1486</v>
      </c>
      <c r="D900" s="26" t="s">
        <v>109</v>
      </c>
      <c r="E900" s="26">
        <v>86671</v>
      </c>
      <c r="F900" s="26" t="s">
        <v>698</v>
      </c>
      <c r="G900" s="26">
        <v>1000057259</v>
      </c>
      <c r="H900" s="28" t="s">
        <v>8</v>
      </c>
      <c r="I900" s="29">
        <v>92414.9</v>
      </c>
      <c r="J900" s="29">
        <v>11585.24</v>
      </c>
      <c r="K900" s="23">
        <f t="shared" si="38"/>
        <v>104000.14</v>
      </c>
      <c r="L900" s="35"/>
    </row>
    <row r="901" spans="1:12" x14ac:dyDescent="0.25">
      <c r="A901" s="24">
        <v>44854</v>
      </c>
      <c r="B901" s="25" t="s">
        <v>110</v>
      </c>
      <c r="C901" s="25" t="s">
        <v>1486</v>
      </c>
      <c r="D901" s="26" t="s">
        <v>109</v>
      </c>
      <c r="E901" s="26">
        <v>87318</v>
      </c>
      <c r="F901" s="26" t="s">
        <v>699</v>
      </c>
      <c r="G901" s="26">
        <v>1000057736</v>
      </c>
      <c r="H901" s="28" t="s">
        <v>700</v>
      </c>
      <c r="I901" s="29">
        <v>77239.679999999993</v>
      </c>
      <c r="J901" s="29">
        <v>13903.14</v>
      </c>
      <c r="K901" s="23">
        <f t="shared" si="38"/>
        <v>91142.819999999992</v>
      </c>
      <c r="L901" s="30"/>
    </row>
    <row r="902" spans="1:12" x14ac:dyDescent="0.25">
      <c r="A902" s="24">
        <v>44855</v>
      </c>
      <c r="B902" s="25" t="s">
        <v>110</v>
      </c>
      <c r="C902" s="25" t="s">
        <v>1486</v>
      </c>
      <c r="D902" s="26" t="s">
        <v>109</v>
      </c>
      <c r="E902" s="26">
        <v>87339</v>
      </c>
      <c r="F902" s="26" t="s">
        <v>1065</v>
      </c>
      <c r="G902" s="26">
        <v>1000057751</v>
      </c>
      <c r="H902" s="28" t="s">
        <v>1066</v>
      </c>
      <c r="I902" s="29">
        <v>108750</v>
      </c>
      <c r="J902" s="29">
        <v>19575</v>
      </c>
      <c r="K902" s="23">
        <f t="shared" si="38"/>
        <v>128325</v>
      </c>
      <c r="L902" s="30"/>
    </row>
    <row r="903" spans="1:12" x14ac:dyDescent="0.25">
      <c r="A903" s="24">
        <v>44855</v>
      </c>
      <c r="B903" s="25" t="s">
        <v>110</v>
      </c>
      <c r="C903" s="25" t="s">
        <v>1486</v>
      </c>
      <c r="D903" s="26" t="s">
        <v>109</v>
      </c>
      <c r="E903" s="26">
        <v>87342</v>
      </c>
      <c r="F903" s="26" t="s">
        <v>1067</v>
      </c>
      <c r="G903" s="26">
        <v>1000057764</v>
      </c>
      <c r="H903" s="28" t="s">
        <v>697</v>
      </c>
      <c r="I903" s="29">
        <v>5760</v>
      </c>
      <c r="J903" s="29">
        <v>1036.8</v>
      </c>
      <c r="K903" s="23">
        <f t="shared" si="38"/>
        <v>6796.8</v>
      </c>
      <c r="L903" s="30"/>
    </row>
    <row r="904" spans="1:12" x14ac:dyDescent="0.25">
      <c r="A904" s="24">
        <v>44855</v>
      </c>
      <c r="B904" s="25" t="s">
        <v>110</v>
      </c>
      <c r="C904" s="25" t="s">
        <v>1487</v>
      </c>
      <c r="D904" s="26" t="s">
        <v>109</v>
      </c>
      <c r="E904" s="26">
        <v>87340</v>
      </c>
      <c r="F904" s="26" t="s">
        <v>1068</v>
      </c>
      <c r="G904" s="26">
        <v>1000057753</v>
      </c>
      <c r="H904" s="28" t="s">
        <v>8</v>
      </c>
      <c r="I904" s="29">
        <v>37296</v>
      </c>
      <c r="J904" s="29">
        <v>6713.28</v>
      </c>
      <c r="K904" s="23">
        <f t="shared" si="38"/>
        <v>44009.279999999999</v>
      </c>
      <c r="L904" s="30"/>
    </row>
    <row r="905" spans="1:12" x14ac:dyDescent="0.25">
      <c r="A905" s="24">
        <v>44855</v>
      </c>
      <c r="B905" s="25" t="s">
        <v>110</v>
      </c>
      <c r="C905" s="25" t="s">
        <v>1487</v>
      </c>
      <c r="D905" s="26" t="s">
        <v>109</v>
      </c>
      <c r="E905" s="26">
        <v>87341</v>
      </c>
      <c r="F905" s="26" t="s">
        <v>1069</v>
      </c>
      <c r="G905" s="26">
        <v>1000057763</v>
      </c>
      <c r="H905" s="28" t="s">
        <v>8</v>
      </c>
      <c r="I905" s="29">
        <v>3845.4</v>
      </c>
      <c r="J905" s="29">
        <v>692.18</v>
      </c>
      <c r="K905" s="23">
        <f t="shared" si="38"/>
        <v>4537.58</v>
      </c>
      <c r="L905" s="30"/>
    </row>
    <row r="906" spans="1:12" x14ac:dyDescent="0.25">
      <c r="A906" s="24">
        <v>44869</v>
      </c>
      <c r="B906" s="25" t="s">
        <v>110</v>
      </c>
      <c r="C906" s="25" t="s">
        <v>1487</v>
      </c>
      <c r="D906" s="26" t="s">
        <v>109</v>
      </c>
      <c r="E906" s="26">
        <v>87502</v>
      </c>
      <c r="F906" s="26" t="s">
        <v>1282</v>
      </c>
      <c r="G906" s="26">
        <v>1000057874</v>
      </c>
      <c r="H906" s="28" t="s">
        <v>8</v>
      </c>
      <c r="I906" s="29">
        <v>59400</v>
      </c>
      <c r="J906" s="29">
        <v>10692</v>
      </c>
      <c r="K906" s="23">
        <f t="shared" si="38"/>
        <v>70092</v>
      </c>
      <c r="L906" s="30"/>
    </row>
    <row r="907" spans="1:12" x14ac:dyDescent="0.25">
      <c r="A907" s="24">
        <v>44876</v>
      </c>
      <c r="B907" s="25" t="s">
        <v>110</v>
      </c>
      <c r="C907" s="25" t="s">
        <v>1487</v>
      </c>
      <c r="D907" s="26" t="s">
        <v>109</v>
      </c>
      <c r="E907" s="26">
        <v>87503</v>
      </c>
      <c r="F907" s="26" t="s">
        <v>875</v>
      </c>
      <c r="G907" s="26">
        <v>1000057873</v>
      </c>
      <c r="H907" s="28" t="s">
        <v>8</v>
      </c>
      <c r="I907" s="29">
        <v>91650</v>
      </c>
      <c r="J907" s="29">
        <v>16497</v>
      </c>
      <c r="K907" s="23">
        <f t="shared" si="38"/>
        <v>108147</v>
      </c>
      <c r="L907" s="30"/>
    </row>
    <row r="908" spans="1:12" x14ac:dyDescent="0.25">
      <c r="A908" s="56">
        <v>44965</v>
      </c>
      <c r="B908" s="25" t="s">
        <v>110</v>
      </c>
      <c r="C908" s="25"/>
      <c r="D908" s="26" t="s">
        <v>109</v>
      </c>
      <c r="E908" s="26">
        <v>88021</v>
      </c>
      <c r="F908" s="26" t="s">
        <v>895</v>
      </c>
      <c r="G908" s="26" t="s">
        <v>1479</v>
      </c>
      <c r="H908" s="28" t="s">
        <v>8</v>
      </c>
      <c r="I908" s="57">
        <v>45354.96</v>
      </c>
      <c r="J908" s="57">
        <v>8163.89</v>
      </c>
      <c r="K908" s="23">
        <f t="shared" si="38"/>
        <v>53518.85</v>
      </c>
      <c r="L908" s="30"/>
    </row>
    <row r="909" spans="1:12" x14ac:dyDescent="0.25">
      <c r="A909" s="51"/>
      <c r="B909" s="52" t="str">
        <f>B910</f>
        <v>OVIEDO-FARMA, S.R.L.</v>
      </c>
      <c r="C909" s="52"/>
      <c r="D909" s="53">
        <f>D910</f>
        <v>132440943</v>
      </c>
      <c r="E909" s="139" t="str">
        <f>H910</f>
        <v xml:space="preserve">ACICLOVIR DE 500MG VIAL </v>
      </c>
      <c r="F909" s="140"/>
      <c r="G909" s="140"/>
      <c r="H909" s="141"/>
      <c r="I909" s="54"/>
      <c r="J909" s="54"/>
      <c r="K909" s="54"/>
      <c r="L909" s="55">
        <f>SUM(K910:K912)</f>
        <v>269445</v>
      </c>
    </row>
    <row r="910" spans="1:12" x14ac:dyDescent="0.25">
      <c r="A910" s="24">
        <v>44914</v>
      </c>
      <c r="B910" s="25" t="s">
        <v>1283</v>
      </c>
      <c r="C910" s="25" t="s">
        <v>1487</v>
      </c>
      <c r="D910" s="26">
        <v>132440943</v>
      </c>
      <c r="E910" s="26">
        <v>32</v>
      </c>
      <c r="F910" s="26" t="s">
        <v>218</v>
      </c>
      <c r="G910" s="26">
        <v>1000058100</v>
      </c>
      <c r="H910" s="28" t="s">
        <v>1284</v>
      </c>
      <c r="I910" s="29">
        <v>110445</v>
      </c>
      <c r="J910" s="29">
        <v>0</v>
      </c>
      <c r="K910" s="23">
        <f>I910+J910-L910</f>
        <v>110445</v>
      </c>
      <c r="L910" s="35"/>
    </row>
    <row r="911" spans="1:12" x14ac:dyDescent="0.25">
      <c r="A911" s="24">
        <v>44909</v>
      </c>
      <c r="B911" s="25" t="s">
        <v>1283</v>
      </c>
      <c r="C911" s="28" t="s">
        <v>1487</v>
      </c>
      <c r="D911" s="26">
        <v>132440943</v>
      </c>
      <c r="E911" s="26">
        <v>29</v>
      </c>
      <c r="F911" s="26" t="s">
        <v>1285</v>
      </c>
      <c r="G911" s="26"/>
      <c r="H911" s="28"/>
      <c r="I911" s="29">
        <v>159000</v>
      </c>
      <c r="J911" s="29">
        <v>0</v>
      </c>
      <c r="K911" s="23">
        <f>I911+J911-L911</f>
        <v>159000</v>
      </c>
      <c r="L911" s="30"/>
    </row>
    <row r="912" spans="1:12" x14ac:dyDescent="0.25">
      <c r="A912" s="51"/>
      <c r="B912" s="52" t="str">
        <f>B913</f>
        <v xml:space="preserve">PHARMATECH </v>
      </c>
      <c r="C912" s="52"/>
      <c r="D912" s="53" t="str">
        <f>D913</f>
        <v>101613882</v>
      </c>
      <c r="E912" s="139" t="str">
        <f>H913</f>
        <v>PAMDOL 300MG</v>
      </c>
      <c r="F912" s="140"/>
      <c r="G912" s="140"/>
      <c r="H912" s="141"/>
      <c r="I912" s="54"/>
      <c r="J912" s="54">
        <v>0</v>
      </c>
      <c r="K912" s="54"/>
      <c r="L912" s="55">
        <f>SUM(K913:K917)</f>
        <v>339705</v>
      </c>
    </row>
    <row r="913" spans="1:12" x14ac:dyDescent="0.25">
      <c r="A913" s="24">
        <v>44420</v>
      </c>
      <c r="B913" s="25" t="s">
        <v>701</v>
      </c>
      <c r="C913" s="25" t="s">
        <v>1486</v>
      </c>
      <c r="D913" s="26" t="s">
        <v>702</v>
      </c>
      <c r="E913" s="26">
        <v>465962</v>
      </c>
      <c r="F913" s="26" t="s">
        <v>703</v>
      </c>
      <c r="G913" s="26">
        <v>1000054393</v>
      </c>
      <c r="H913" s="28" t="s">
        <v>704</v>
      </c>
      <c r="I913" s="29">
        <v>46750</v>
      </c>
      <c r="J913" s="29"/>
      <c r="K913" s="23">
        <f>I913+J913-L913</f>
        <v>46750</v>
      </c>
      <c r="L913" s="35"/>
    </row>
    <row r="914" spans="1:12" x14ac:dyDescent="0.25">
      <c r="A914" s="24">
        <v>44489</v>
      </c>
      <c r="B914" s="25" t="s">
        <v>701</v>
      </c>
      <c r="C914" s="25" t="s">
        <v>1486</v>
      </c>
      <c r="D914" s="26" t="s">
        <v>702</v>
      </c>
      <c r="E914" s="26">
        <v>474667</v>
      </c>
      <c r="F914" s="26" t="s">
        <v>705</v>
      </c>
      <c r="G914" s="26">
        <v>1000055091</v>
      </c>
      <c r="H914" s="28" t="s">
        <v>704</v>
      </c>
      <c r="I914" s="29">
        <v>93500</v>
      </c>
      <c r="J914" s="29"/>
      <c r="K914" s="23">
        <f>I914+J914-L914</f>
        <v>93500</v>
      </c>
      <c r="L914" s="35"/>
    </row>
    <row r="915" spans="1:12" x14ac:dyDescent="0.25">
      <c r="A915" s="24">
        <v>44545</v>
      </c>
      <c r="B915" s="25" t="s">
        <v>701</v>
      </c>
      <c r="C915" s="25" t="s">
        <v>1486</v>
      </c>
      <c r="D915" s="26" t="s">
        <v>702</v>
      </c>
      <c r="E915" s="26">
        <v>482252</v>
      </c>
      <c r="F915" s="26" t="s">
        <v>706</v>
      </c>
      <c r="G915" s="26">
        <v>1000055559</v>
      </c>
      <c r="H915" s="28" t="s">
        <v>704</v>
      </c>
      <c r="I915" s="29">
        <v>100705</v>
      </c>
      <c r="J915" s="29"/>
      <c r="K915" s="23">
        <f>I915+J915-L915</f>
        <v>100705</v>
      </c>
      <c r="L915" s="35"/>
    </row>
    <row r="916" spans="1:12" x14ac:dyDescent="0.25">
      <c r="A916" s="24">
        <v>44551</v>
      </c>
      <c r="B916" s="25" t="s">
        <v>701</v>
      </c>
      <c r="C916" s="25" t="s">
        <v>1486</v>
      </c>
      <c r="D916" s="26" t="s">
        <v>702</v>
      </c>
      <c r="E916" s="26">
        <v>482990</v>
      </c>
      <c r="F916" s="26" t="s">
        <v>1447</v>
      </c>
      <c r="G916" s="26">
        <v>100055658</v>
      </c>
      <c r="H916" s="28" t="s">
        <v>37</v>
      </c>
      <c r="I916" s="29">
        <v>98750</v>
      </c>
      <c r="J916" s="29"/>
      <c r="K916" s="23">
        <f>I916+J916-L916</f>
        <v>98750</v>
      </c>
      <c r="L916" s="30"/>
    </row>
    <row r="917" spans="1:12" x14ac:dyDescent="0.25">
      <c r="A917" s="51"/>
      <c r="B917" s="52" t="str">
        <f>B918</f>
        <v xml:space="preserve">PISCIMAS </v>
      </c>
      <c r="C917" s="52"/>
      <c r="D917" s="53" t="str">
        <f>D918</f>
        <v>130342229</v>
      </c>
      <c r="E917" s="139" t="str">
        <f>H918</f>
        <v>MATERIAL GASTABLE</v>
      </c>
      <c r="F917" s="140"/>
      <c r="G917" s="140"/>
      <c r="H917" s="141"/>
      <c r="I917" s="54"/>
      <c r="J917" s="54"/>
      <c r="K917" s="54"/>
      <c r="L917" s="55">
        <f>SUM(K918)</f>
        <v>87910</v>
      </c>
    </row>
    <row r="918" spans="1:12" x14ac:dyDescent="0.25">
      <c r="A918" s="24">
        <v>44756</v>
      </c>
      <c r="B918" s="25" t="s">
        <v>707</v>
      </c>
      <c r="C918" s="25"/>
      <c r="D918" s="26" t="s">
        <v>708</v>
      </c>
      <c r="E918" s="26">
        <v>83</v>
      </c>
      <c r="F918" s="26" t="s">
        <v>709</v>
      </c>
      <c r="G918" s="26">
        <v>1000057088</v>
      </c>
      <c r="H918" s="28" t="s">
        <v>710</v>
      </c>
      <c r="I918" s="29">
        <v>74500</v>
      </c>
      <c r="J918" s="29">
        <v>13410</v>
      </c>
      <c r="K918" s="23">
        <f>I918+J918-L918</f>
        <v>87910</v>
      </c>
      <c r="L918" s="35"/>
    </row>
    <row r="919" spans="1:12" x14ac:dyDescent="0.25">
      <c r="A919" s="51"/>
      <c r="B919" s="52" t="str">
        <f>B920</f>
        <v xml:space="preserve">PROMEDCA </v>
      </c>
      <c r="C919" s="52"/>
      <c r="D919" s="53">
        <f>D920</f>
        <v>101012803</v>
      </c>
      <c r="E919" s="139" t="str">
        <f>H920</f>
        <v>MATERIAL GASTABLE</v>
      </c>
      <c r="F919" s="140"/>
      <c r="G919" s="140"/>
      <c r="H919" s="141"/>
      <c r="I919" s="54"/>
      <c r="J919" s="54"/>
      <c r="K919" s="54"/>
      <c r="L919" s="55">
        <f>SUM(K920)</f>
        <v>355475</v>
      </c>
    </row>
    <row r="920" spans="1:12" x14ac:dyDescent="0.25">
      <c r="A920" s="56">
        <v>44965</v>
      </c>
      <c r="B920" s="77" t="s">
        <v>1574</v>
      </c>
      <c r="C920" s="77"/>
      <c r="D920" s="26">
        <v>101012803</v>
      </c>
      <c r="E920" s="26">
        <v>15026</v>
      </c>
      <c r="F920" s="26" t="s">
        <v>1575</v>
      </c>
      <c r="G920" s="26">
        <v>20230007</v>
      </c>
      <c r="H920" s="28" t="s">
        <v>710</v>
      </c>
      <c r="I920" s="57">
        <v>301250</v>
      </c>
      <c r="J920" s="57">
        <v>54225</v>
      </c>
      <c r="K920" s="23">
        <f>I920+J920-L920</f>
        <v>355475</v>
      </c>
      <c r="L920" s="35"/>
    </row>
    <row r="921" spans="1:12" x14ac:dyDescent="0.25">
      <c r="A921" s="51"/>
      <c r="B921" s="52" t="str">
        <f>B922</f>
        <v>PROMEDICA  S.R.L.</v>
      </c>
      <c r="C921" s="52"/>
      <c r="D921" s="53">
        <f>D922</f>
        <v>101061911</v>
      </c>
      <c r="E921" s="139" t="str">
        <f>H922</f>
        <v>MATERIAL GASTABLE</v>
      </c>
      <c r="F921" s="140"/>
      <c r="G921" s="140"/>
      <c r="H921" s="141"/>
      <c r="I921" s="54"/>
      <c r="J921" s="54"/>
      <c r="K921" s="54"/>
      <c r="L921" s="55">
        <f>SUM(K922)</f>
        <v>3950</v>
      </c>
    </row>
    <row r="922" spans="1:12" x14ac:dyDescent="0.25">
      <c r="A922" s="56">
        <v>44970</v>
      </c>
      <c r="B922" s="77" t="s">
        <v>1576</v>
      </c>
      <c r="C922" s="77"/>
      <c r="D922" s="26">
        <v>101061911</v>
      </c>
      <c r="E922" s="26">
        <v>230174</v>
      </c>
      <c r="F922" s="26" t="s">
        <v>1577</v>
      </c>
      <c r="G922" s="26">
        <v>58239</v>
      </c>
      <c r="H922" s="28" t="s">
        <v>710</v>
      </c>
      <c r="I922" s="57">
        <v>3347.46</v>
      </c>
      <c r="J922" s="57">
        <v>602.54</v>
      </c>
      <c r="K922" s="23">
        <f>I922+J922-L922</f>
        <v>3950</v>
      </c>
      <c r="L922" s="35"/>
    </row>
    <row r="923" spans="1:12" x14ac:dyDescent="0.25">
      <c r="A923" s="51"/>
      <c r="B923" s="52" t="s">
        <v>712</v>
      </c>
      <c r="C923" s="52"/>
      <c r="D923" s="53" t="s">
        <v>713</v>
      </c>
      <c r="E923" s="139" t="s">
        <v>1448</v>
      </c>
      <c r="F923" s="140"/>
      <c r="G923" s="140"/>
      <c r="H923" s="140"/>
      <c r="I923" s="110"/>
      <c r="J923" s="110"/>
      <c r="K923" s="66"/>
      <c r="L923" s="55">
        <f>SUM(K924:K927)</f>
        <v>229680</v>
      </c>
    </row>
    <row r="924" spans="1:12" x14ac:dyDescent="0.25">
      <c r="A924" s="24">
        <v>44773</v>
      </c>
      <c r="B924" s="25" t="s">
        <v>712</v>
      </c>
      <c r="C924" s="25" t="s">
        <v>1482</v>
      </c>
      <c r="D924" s="26" t="s">
        <v>713</v>
      </c>
      <c r="E924" s="26">
        <v>737</v>
      </c>
      <c r="F924" s="26" t="s">
        <v>715</v>
      </c>
      <c r="G924" s="26">
        <v>1000057392</v>
      </c>
      <c r="H924" s="28" t="s">
        <v>714</v>
      </c>
      <c r="I924" s="29">
        <v>83520</v>
      </c>
      <c r="J924" s="50">
        <v>0</v>
      </c>
      <c r="K924" s="23">
        <f>I924+J924-L924</f>
        <v>83520</v>
      </c>
      <c r="L924" s="35"/>
    </row>
    <row r="925" spans="1:12" x14ac:dyDescent="0.25">
      <c r="A925" s="24">
        <v>44773</v>
      </c>
      <c r="B925" s="25" t="s">
        <v>712</v>
      </c>
      <c r="C925" s="25" t="s">
        <v>1482</v>
      </c>
      <c r="D925" s="26" t="s">
        <v>713</v>
      </c>
      <c r="E925" s="26">
        <v>737</v>
      </c>
      <c r="F925" s="26" t="s">
        <v>715</v>
      </c>
      <c r="G925" s="26">
        <v>1000057392</v>
      </c>
      <c r="H925" s="28" t="s">
        <v>714</v>
      </c>
      <c r="I925" s="29">
        <v>83520</v>
      </c>
      <c r="J925" s="50">
        <v>0</v>
      </c>
      <c r="K925" s="23">
        <f>I925+J925-L925</f>
        <v>83520</v>
      </c>
      <c r="L925" s="35"/>
    </row>
    <row r="926" spans="1:12" x14ac:dyDescent="0.25">
      <c r="A926" s="118">
        <v>44957</v>
      </c>
      <c r="B926" s="119" t="s">
        <v>712</v>
      </c>
      <c r="C926" s="25" t="s">
        <v>1482</v>
      </c>
      <c r="D926" s="120" t="s">
        <v>713</v>
      </c>
      <c r="E926" s="120">
        <v>803</v>
      </c>
      <c r="F926" s="120" t="s">
        <v>1578</v>
      </c>
      <c r="G926" s="120">
        <v>1000057392</v>
      </c>
      <c r="H926" s="119" t="s">
        <v>714</v>
      </c>
      <c r="I926" s="121">
        <v>62640</v>
      </c>
      <c r="J926" s="121">
        <v>0</v>
      </c>
      <c r="K926" s="122">
        <f>I926+J926-L926</f>
        <v>62640</v>
      </c>
      <c r="L926" s="123"/>
    </row>
    <row r="927" spans="1:12" x14ac:dyDescent="0.25">
      <c r="A927" s="51"/>
      <c r="B927" s="52" t="s">
        <v>7</v>
      </c>
      <c r="C927" s="53"/>
      <c r="D927" s="53" t="s">
        <v>112</v>
      </c>
      <c r="E927" s="139" t="s">
        <v>1449</v>
      </c>
      <c r="F927" s="140"/>
      <c r="G927" s="140"/>
      <c r="H927" s="141"/>
      <c r="I927" s="54"/>
      <c r="J927" s="110"/>
      <c r="K927" s="66"/>
      <c r="L927" s="55">
        <f>SUM(K928:K940)</f>
        <v>1113100</v>
      </c>
    </row>
    <row r="928" spans="1:12" x14ac:dyDescent="0.25">
      <c r="A928" s="24">
        <v>44734</v>
      </c>
      <c r="B928" s="25" t="s">
        <v>7</v>
      </c>
      <c r="C928" s="26" t="s">
        <v>1482</v>
      </c>
      <c r="D928" s="26" t="s">
        <v>112</v>
      </c>
      <c r="E928" s="26">
        <v>632</v>
      </c>
      <c r="F928" s="26" t="s">
        <v>719</v>
      </c>
      <c r="G928" s="26">
        <v>1000056934</v>
      </c>
      <c r="H928" s="28" t="s">
        <v>36</v>
      </c>
      <c r="I928" s="29">
        <v>55190</v>
      </c>
      <c r="J928" s="50">
        <v>0</v>
      </c>
      <c r="K928" s="23">
        <f t="shared" ref="K928:K939" si="39">I928+J928-L928</f>
        <v>55190</v>
      </c>
      <c r="L928" s="35"/>
    </row>
    <row r="929" spans="1:12" x14ac:dyDescent="0.25">
      <c r="A929" s="24">
        <v>44741</v>
      </c>
      <c r="B929" s="25" t="s">
        <v>7</v>
      </c>
      <c r="C929" s="26"/>
      <c r="D929" s="26" t="s">
        <v>112</v>
      </c>
      <c r="E929" s="26">
        <v>638</v>
      </c>
      <c r="F929" s="26" t="s">
        <v>1450</v>
      </c>
      <c r="G929" s="27">
        <v>1000056991</v>
      </c>
      <c r="H929" s="28" t="s">
        <v>1449</v>
      </c>
      <c r="I929" s="29">
        <v>54425</v>
      </c>
      <c r="J929" s="29">
        <v>0</v>
      </c>
      <c r="K929" s="23">
        <f t="shared" si="39"/>
        <v>54425</v>
      </c>
      <c r="L929" s="35"/>
    </row>
    <row r="930" spans="1:12" x14ac:dyDescent="0.25">
      <c r="A930" s="24">
        <v>44748</v>
      </c>
      <c r="B930" s="25" t="s">
        <v>7</v>
      </c>
      <c r="C930" s="26" t="s">
        <v>1482</v>
      </c>
      <c r="D930" s="26" t="s">
        <v>112</v>
      </c>
      <c r="E930" s="26">
        <v>644</v>
      </c>
      <c r="F930" s="26" t="s">
        <v>720</v>
      </c>
      <c r="G930" s="26">
        <v>1000057034</v>
      </c>
      <c r="H930" s="28" t="s">
        <v>36</v>
      </c>
      <c r="I930" s="29">
        <v>53505</v>
      </c>
      <c r="J930" s="29">
        <v>0</v>
      </c>
      <c r="K930" s="23">
        <f t="shared" si="39"/>
        <v>53505</v>
      </c>
      <c r="L930" s="35"/>
    </row>
    <row r="931" spans="1:12" s="21" customFormat="1" x14ac:dyDescent="0.25">
      <c r="A931" s="24">
        <v>44755</v>
      </c>
      <c r="B931" s="25" t="s">
        <v>7</v>
      </c>
      <c r="C931" s="26" t="s">
        <v>1482</v>
      </c>
      <c r="D931" s="26" t="s">
        <v>112</v>
      </c>
      <c r="E931" s="26">
        <v>645</v>
      </c>
      <c r="F931" s="26" t="s">
        <v>721</v>
      </c>
      <c r="G931" s="26">
        <v>1000057082</v>
      </c>
      <c r="H931" s="28" t="s">
        <v>36</v>
      </c>
      <c r="I931" s="29">
        <v>54290</v>
      </c>
      <c r="J931" s="29">
        <v>0</v>
      </c>
      <c r="K931" s="23">
        <f t="shared" si="39"/>
        <v>54290</v>
      </c>
      <c r="L931" s="35"/>
    </row>
    <row r="932" spans="1:12" s="21" customFormat="1" x14ac:dyDescent="0.25">
      <c r="A932" s="24">
        <v>44762</v>
      </c>
      <c r="B932" s="25" t="s">
        <v>7</v>
      </c>
      <c r="C932" s="26" t="s">
        <v>1482</v>
      </c>
      <c r="D932" s="26" t="s">
        <v>112</v>
      </c>
      <c r="E932" s="26">
        <v>656</v>
      </c>
      <c r="F932" s="26" t="s">
        <v>722</v>
      </c>
      <c r="G932" s="26">
        <v>1000057140</v>
      </c>
      <c r="H932" s="28" t="s">
        <v>36</v>
      </c>
      <c r="I932" s="29">
        <v>57730</v>
      </c>
      <c r="J932" s="29">
        <v>0</v>
      </c>
      <c r="K932" s="23">
        <f t="shared" si="39"/>
        <v>57730</v>
      </c>
      <c r="L932" s="35"/>
    </row>
    <row r="933" spans="1:12" x14ac:dyDescent="0.25">
      <c r="A933" s="24">
        <v>44783</v>
      </c>
      <c r="B933" s="25" t="s">
        <v>7</v>
      </c>
      <c r="C933" s="26" t="s">
        <v>1482</v>
      </c>
      <c r="D933" s="26" t="s">
        <v>112</v>
      </c>
      <c r="E933" s="26">
        <v>659</v>
      </c>
      <c r="F933" s="26" t="s">
        <v>717</v>
      </c>
      <c r="G933" s="26">
        <v>1000057265</v>
      </c>
      <c r="H933" s="28" t="s">
        <v>716</v>
      </c>
      <c r="I933" s="29">
        <v>55880</v>
      </c>
      <c r="J933" s="29">
        <v>0</v>
      </c>
      <c r="K933" s="23">
        <f t="shared" si="39"/>
        <v>55880</v>
      </c>
      <c r="L933" s="35"/>
    </row>
    <row r="934" spans="1:12" x14ac:dyDescent="0.25">
      <c r="A934" s="24">
        <v>44820</v>
      </c>
      <c r="B934" s="25" t="s">
        <v>7</v>
      </c>
      <c r="C934" s="26"/>
      <c r="D934" s="26" t="s">
        <v>112</v>
      </c>
      <c r="E934" s="26">
        <v>673</v>
      </c>
      <c r="F934" s="26" t="s">
        <v>718</v>
      </c>
      <c r="G934" s="26">
        <v>1000057527</v>
      </c>
      <c r="H934" s="28" t="s">
        <v>318</v>
      </c>
      <c r="I934" s="29">
        <v>60905</v>
      </c>
      <c r="J934" s="29">
        <v>0</v>
      </c>
      <c r="K934" s="23">
        <f t="shared" si="39"/>
        <v>60905</v>
      </c>
      <c r="L934" s="35"/>
    </row>
    <row r="935" spans="1:12" x14ac:dyDescent="0.25">
      <c r="A935" s="24">
        <v>44862</v>
      </c>
      <c r="B935" s="25" t="s">
        <v>7</v>
      </c>
      <c r="C935" s="26"/>
      <c r="D935" s="26" t="s">
        <v>112</v>
      </c>
      <c r="E935" s="26">
        <v>688</v>
      </c>
      <c r="F935" s="26" t="s">
        <v>1070</v>
      </c>
      <c r="G935" s="26">
        <v>1000057799</v>
      </c>
      <c r="H935" s="28" t="s">
        <v>318</v>
      </c>
      <c r="I935" s="29">
        <v>68185</v>
      </c>
      <c r="J935" s="29">
        <v>0</v>
      </c>
      <c r="K935" s="23">
        <f t="shared" si="39"/>
        <v>68185</v>
      </c>
      <c r="L935" s="35"/>
    </row>
    <row r="936" spans="1:12" x14ac:dyDescent="0.25">
      <c r="A936" s="24">
        <v>44917</v>
      </c>
      <c r="B936" s="25" t="s">
        <v>7</v>
      </c>
      <c r="C936" s="28" t="s">
        <v>1487</v>
      </c>
      <c r="D936" s="26" t="s">
        <v>112</v>
      </c>
      <c r="E936" s="26">
        <v>701</v>
      </c>
      <c r="F936" s="26" t="s">
        <v>1286</v>
      </c>
      <c r="G936" s="27">
        <v>1000058088</v>
      </c>
      <c r="H936" s="28"/>
      <c r="I936" s="29">
        <v>64500</v>
      </c>
      <c r="J936" s="29">
        <v>0</v>
      </c>
      <c r="K936" s="23">
        <f t="shared" si="39"/>
        <v>64500</v>
      </c>
      <c r="L936" s="35"/>
    </row>
    <row r="937" spans="1:12" ht="29.25" x14ac:dyDescent="0.25">
      <c r="A937" s="24">
        <v>44923</v>
      </c>
      <c r="B937" s="25" t="s">
        <v>7</v>
      </c>
      <c r="C937" s="26"/>
      <c r="D937" s="26" t="s">
        <v>112</v>
      </c>
      <c r="E937" s="26">
        <v>704</v>
      </c>
      <c r="F937" s="26" t="s">
        <v>1579</v>
      </c>
      <c r="G937" s="27" t="s">
        <v>1580</v>
      </c>
      <c r="H937" s="28" t="s">
        <v>716</v>
      </c>
      <c r="I937" s="29">
        <v>70000</v>
      </c>
      <c r="J937" s="29">
        <v>0</v>
      </c>
      <c r="K937" s="23">
        <f t="shared" si="39"/>
        <v>70000</v>
      </c>
      <c r="L937" s="35"/>
    </row>
    <row r="938" spans="1:12" ht="29.25" x14ac:dyDescent="0.25">
      <c r="A938" s="24">
        <v>44881</v>
      </c>
      <c r="B938" s="25" t="s">
        <v>7</v>
      </c>
      <c r="C938" s="25" t="s">
        <v>1475</v>
      </c>
      <c r="D938" s="26" t="s">
        <v>112</v>
      </c>
      <c r="E938" s="26">
        <v>705</v>
      </c>
      <c r="F938" s="26" t="s">
        <v>1581</v>
      </c>
      <c r="G938" s="27" t="s">
        <v>1071</v>
      </c>
      <c r="H938" s="28" t="s">
        <v>453</v>
      </c>
      <c r="I938" s="29">
        <v>508790</v>
      </c>
      <c r="J938" s="29">
        <v>0</v>
      </c>
      <c r="K938" s="23">
        <f t="shared" si="39"/>
        <v>508790</v>
      </c>
      <c r="L938" s="35"/>
    </row>
    <row r="939" spans="1:12" x14ac:dyDescent="0.25">
      <c r="A939" s="24">
        <v>44923</v>
      </c>
      <c r="B939" s="25" t="s">
        <v>7</v>
      </c>
      <c r="C939" s="28" t="s">
        <v>1487</v>
      </c>
      <c r="D939" s="26" t="s">
        <v>112</v>
      </c>
      <c r="E939" s="26">
        <v>718</v>
      </c>
      <c r="F939" s="26" t="s">
        <v>1451</v>
      </c>
      <c r="G939" s="27"/>
      <c r="H939" s="28" t="s">
        <v>1452</v>
      </c>
      <c r="I939" s="29">
        <v>9700</v>
      </c>
      <c r="J939" s="29">
        <v>0</v>
      </c>
      <c r="K939" s="23">
        <f t="shared" si="39"/>
        <v>9700</v>
      </c>
      <c r="L939" s="35"/>
    </row>
    <row r="940" spans="1:12" x14ac:dyDescent="0.25">
      <c r="A940" s="51"/>
      <c r="B940" s="52" t="str">
        <f>B941</f>
        <v>PROFARES S.R.L.</v>
      </c>
      <c r="C940" s="52"/>
      <c r="D940" s="53">
        <f>D941</f>
        <v>131282881</v>
      </c>
      <c r="E940" s="139" t="str">
        <f>H941</f>
        <v xml:space="preserve">ANFOTERICINA </v>
      </c>
      <c r="F940" s="140"/>
      <c r="G940" s="140"/>
      <c r="H940" s="141"/>
      <c r="I940" s="54"/>
      <c r="J940" s="54"/>
      <c r="K940" s="54"/>
      <c r="L940" s="68">
        <f>SUM(K941:K949)</f>
        <v>763590</v>
      </c>
    </row>
    <row r="941" spans="1:12" x14ac:dyDescent="0.25">
      <c r="A941" s="24">
        <v>44428</v>
      </c>
      <c r="B941" s="25" t="s">
        <v>114</v>
      </c>
      <c r="C941" s="25" t="s">
        <v>1486</v>
      </c>
      <c r="D941" s="26">
        <v>131282881</v>
      </c>
      <c r="E941" s="26">
        <v>4681</v>
      </c>
      <c r="F941" s="26" t="s">
        <v>725</v>
      </c>
      <c r="G941" s="26">
        <v>1000054631</v>
      </c>
      <c r="H941" s="28" t="s">
        <v>726</v>
      </c>
      <c r="I941" s="29">
        <v>66120</v>
      </c>
      <c r="J941" s="29">
        <v>0</v>
      </c>
      <c r="K941" s="23">
        <f t="shared" ref="K941:K948" si="40">I941+J941-L941</f>
        <v>66120</v>
      </c>
      <c r="L941" s="35"/>
    </row>
    <row r="942" spans="1:12" x14ac:dyDescent="0.25">
      <c r="A942" s="24">
        <v>44558</v>
      </c>
      <c r="B942" s="25" t="s">
        <v>114</v>
      </c>
      <c r="C942" s="25" t="s">
        <v>1486</v>
      </c>
      <c r="D942" s="26" t="s">
        <v>113</v>
      </c>
      <c r="E942" s="26">
        <v>4928</v>
      </c>
      <c r="F942" s="26" t="s">
        <v>728</v>
      </c>
      <c r="G942" s="26">
        <v>1000055719</v>
      </c>
      <c r="H942" s="28" t="s">
        <v>18</v>
      </c>
      <c r="I942" s="29">
        <v>83900</v>
      </c>
      <c r="J942" s="29">
        <v>0</v>
      </c>
      <c r="K942" s="23">
        <f t="shared" si="40"/>
        <v>83900</v>
      </c>
      <c r="L942" s="35"/>
    </row>
    <row r="943" spans="1:12" x14ac:dyDescent="0.25">
      <c r="A943" s="24">
        <v>44560</v>
      </c>
      <c r="B943" s="25" t="s">
        <v>114</v>
      </c>
      <c r="C943" s="25" t="s">
        <v>1486</v>
      </c>
      <c r="D943" s="26" t="s">
        <v>113</v>
      </c>
      <c r="E943" s="26">
        <v>4929</v>
      </c>
      <c r="F943" s="26" t="s">
        <v>727</v>
      </c>
      <c r="G943" s="26">
        <v>1000055689</v>
      </c>
      <c r="H943" s="28" t="s">
        <v>18</v>
      </c>
      <c r="I943" s="29">
        <v>105850</v>
      </c>
      <c r="J943" s="29">
        <v>0</v>
      </c>
      <c r="K943" s="23">
        <f t="shared" si="40"/>
        <v>105850</v>
      </c>
      <c r="L943" s="35"/>
    </row>
    <row r="944" spans="1:12" x14ac:dyDescent="0.25">
      <c r="A944" s="24">
        <v>44729</v>
      </c>
      <c r="B944" s="25" t="s">
        <v>114</v>
      </c>
      <c r="C944" s="25"/>
      <c r="D944" s="26" t="s">
        <v>113</v>
      </c>
      <c r="E944" s="26">
        <v>5313</v>
      </c>
      <c r="F944" s="26" t="s">
        <v>729</v>
      </c>
      <c r="G944" s="26">
        <v>1000056910</v>
      </c>
      <c r="H944" s="28" t="s">
        <v>18</v>
      </c>
      <c r="I944" s="29">
        <v>28320</v>
      </c>
      <c r="J944" s="29">
        <v>0</v>
      </c>
      <c r="K944" s="23">
        <f t="shared" si="40"/>
        <v>28320</v>
      </c>
      <c r="L944" s="35"/>
    </row>
    <row r="945" spans="1:12" x14ac:dyDescent="0.25">
      <c r="A945" s="24">
        <v>44796</v>
      </c>
      <c r="B945" s="25" t="s">
        <v>114</v>
      </c>
      <c r="C945" s="25"/>
      <c r="D945" s="26" t="s">
        <v>113</v>
      </c>
      <c r="E945" s="26">
        <v>5531</v>
      </c>
      <c r="F945" s="26" t="s">
        <v>1072</v>
      </c>
      <c r="G945" s="26">
        <v>1000057142</v>
      </c>
      <c r="H945" s="28" t="s">
        <v>18</v>
      </c>
      <c r="I945" s="29">
        <v>128400</v>
      </c>
      <c r="J945" s="29">
        <v>0</v>
      </c>
      <c r="K945" s="23">
        <f t="shared" si="40"/>
        <v>128400</v>
      </c>
      <c r="L945" s="35"/>
    </row>
    <row r="946" spans="1:12" x14ac:dyDescent="0.25">
      <c r="A946" s="24">
        <v>44806</v>
      </c>
      <c r="B946" s="25" t="s">
        <v>114</v>
      </c>
      <c r="C946" s="25"/>
      <c r="D946" s="26" t="s">
        <v>113</v>
      </c>
      <c r="E946" s="26">
        <v>5575</v>
      </c>
      <c r="F946" s="26" t="s">
        <v>723</v>
      </c>
      <c r="G946" s="26">
        <v>1000057431</v>
      </c>
      <c r="H946" s="28" t="s">
        <v>18</v>
      </c>
      <c r="I946" s="29">
        <v>117000</v>
      </c>
      <c r="J946" s="29">
        <v>0</v>
      </c>
      <c r="K946" s="23">
        <f t="shared" si="40"/>
        <v>117000</v>
      </c>
      <c r="L946" s="35"/>
    </row>
    <row r="947" spans="1:12" x14ac:dyDescent="0.25">
      <c r="A947" s="24">
        <v>44817</v>
      </c>
      <c r="B947" s="25" t="s">
        <v>114</v>
      </c>
      <c r="C947" s="25"/>
      <c r="D947" s="26" t="s">
        <v>113</v>
      </c>
      <c r="E947" s="26">
        <v>5607</v>
      </c>
      <c r="F947" s="26" t="s">
        <v>724</v>
      </c>
      <c r="G947" s="26">
        <v>1000057500</v>
      </c>
      <c r="H947" s="28" t="s">
        <v>18</v>
      </c>
      <c r="I947" s="29">
        <v>117000</v>
      </c>
      <c r="J947" s="29">
        <v>0</v>
      </c>
      <c r="K947" s="23">
        <f t="shared" si="40"/>
        <v>117000</v>
      </c>
      <c r="L947" s="30"/>
    </row>
    <row r="948" spans="1:12" x14ac:dyDescent="0.25">
      <c r="A948" s="24">
        <v>44881</v>
      </c>
      <c r="B948" s="25" t="s">
        <v>114</v>
      </c>
      <c r="C948" s="28"/>
      <c r="D948" s="26">
        <v>131282881</v>
      </c>
      <c r="E948" s="26">
        <v>5887</v>
      </c>
      <c r="F948" s="26" t="s">
        <v>1287</v>
      </c>
      <c r="G948" s="26">
        <v>1000057915</v>
      </c>
      <c r="H948" s="28" t="s">
        <v>18</v>
      </c>
      <c r="I948" s="29">
        <v>117000</v>
      </c>
      <c r="J948" s="29">
        <v>0</v>
      </c>
      <c r="K948" s="23">
        <f t="shared" si="40"/>
        <v>117000</v>
      </c>
      <c r="L948" s="30"/>
    </row>
    <row r="949" spans="1:12" x14ac:dyDescent="0.25">
      <c r="A949" s="51"/>
      <c r="B949" s="52" t="str">
        <f>B950</f>
        <v>PROFICARE INSUMOS MEDICOS, S.R.L.</v>
      </c>
      <c r="C949" s="52"/>
      <c r="D949" s="53" t="str">
        <f>D950</f>
        <v>132060563</v>
      </c>
      <c r="E949" s="139" t="str">
        <f>H950</f>
        <v xml:space="preserve">MEDICAMENTOS </v>
      </c>
      <c r="F949" s="140"/>
      <c r="G949" s="140"/>
      <c r="H949" s="141"/>
      <c r="I949" s="54"/>
      <c r="J949" s="54"/>
      <c r="K949" s="54"/>
      <c r="L949" s="55">
        <f>SUM(K950:K952)</f>
        <v>234900</v>
      </c>
    </row>
    <row r="950" spans="1:12" x14ac:dyDescent="0.25">
      <c r="A950" s="24">
        <v>44671</v>
      </c>
      <c r="B950" s="25" t="s">
        <v>730</v>
      </c>
      <c r="C950" s="25"/>
      <c r="D950" s="26" t="s">
        <v>731</v>
      </c>
      <c r="E950" s="26">
        <v>112</v>
      </c>
      <c r="F950" s="26" t="s">
        <v>732</v>
      </c>
      <c r="G950" s="26">
        <v>1000056484</v>
      </c>
      <c r="H950" s="28" t="s">
        <v>18</v>
      </c>
      <c r="I950" s="29">
        <v>102600</v>
      </c>
      <c r="J950" s="29">
        <v>0</v>
      </c>
      <c r="K950" s="23">
        <f>I950+J950-L950</f>
        <v>102600</v>
      </c>
      <c r="L950" s="35"/>
    </row>
    <row r="951" spans="1:12" x14ac:dyDescent="0.25">
      <c r="A951" s="24">
        <v>44715</v>
      </c>
      <c r="B951" s="25" t="s">
        <v>730</v>
      </c>
      <c r="C951" s="25"/>
      <c r="D951" s="26" t="s">
        <v>731</v>
      </c>
      <c r="E951" s="26">
        <v>117</v>
      </c>
      <c r="F951" s="26" t="s">
        <v>733</v>
      </c>
      <c r="G951" s="26">
        <v>1000056802</v>
      </c>
      <c r="H951" s="28" t="s">
        <v>18</v>
      </c>
      <c r="I951" s="29">
        <v>105300</v>
      </c>
      <c r="J951" s="29">
        <v>0</v>
      </c>
      <c r="K951" s="23">
        <f>I951+J951-L951</f>
        <v>105300</v>
      </c>
      <c r="L951" s="35"/>
    </row>
    <row r="952" spans="1:12" x14ac:dyDescent="0.25">
      <c r="A952" s="24">
        <v>44721</v>
      </c>
      <c r="B952" s="25" t="s">
        <v>730</v>
      </c>
      <c r="C952" s="25"/>
      <c r="D952" s="26" t="s">
        <v>731</v>
      </c>
      <c r="E952" s="26">
        <v>120</v>
      </c>
      <c r="F952" s="26" t="s">
        <v>277</v>
      </c>
      <c r="G952" s="26">
        <v>1000056845</v>
      </c>
      <c r="H952" s="28" t="s">
        <v>18</v>
      </c>
      <c r="I952" s="29">
        <v>27000</v>
      </c>
      <c r="J952" s="29">
        <v>0</v>
      </c>
      <c r="K952" s="23">
        <f>I952+J952-L952</f>
        <v>27000</v>
      </c>
      <c r="L952" s="35"/>
    </row>
    <row r="953" spans="1:12" x14ac:dyDescent="0.25">
      <c r="A953" s="51"/>
      <c r="B953" s="52" t="str">
        <f>B954</f>
        <v xml:space="preserve">PS&amp;S PROVVEDORA DE SERVICIOS &amp; SUMIN OFIC </v>
      </c>
      <c r="C953" s="52"/>
      <c r="D953" s="53">
        <f>D954</f>
        <v>130165361</v>
      </c>
      <c r="E953" s="139" t="str">
        <f>H954</f>
        <v xml:space="preserve">MAT. GASTABLE </v>
      </c>
      <c r="F953" s="140"/>
      <c r="G953" s="140"/>
      <c r="H953" s="140"/>
      <c r="I953" s="110"/>
      <c r="J953" s="110"/>
      <c r="K953" s="66"/>
      <c r="L953" s="55">
        <f>SUM(K954:K955)</f>
        <v>72999.520000000004</v>
      </c>
    </row>
    <row r="954" spans="1:12" x14ac:dyDescent="0.25">
      <c r="A954" s="24">
        <v>44854</v>
      </c>
      <c r="B954" s="25" t="s">
        <v>734</v>
      </c>
      <c r="C954" s="28"/>
      <c r="D954" s="26">
        <v>130165361</v>
      </c>
      <c r="E954" s="26">
        <v>328</v>
      </c>
      <c r="F954" s="26" t="s">
        <v>735</v>
      </c>
      <c r="G954" s="26">
        <v>1000057716</v>
      </c>
      <c r="H954" s="28" t="s">
        <v>34</v>
      </c>
      <c r="I954" s="29">
        <v>61864</v>
      </c>
      <c r="J954" s="29">
        <v>11135.52</v>
      </c>
      <c r="K954" s="23">
        <f>I954+J954-L954</f>
        <v>72999.520000000004</v>
      </c>
      <c r="L954" s="35"/>
    </row>
    <row r="955" spans="1:12" x14ac:dyDescent="0.25">
      <c r="A955" s="51"/>
      <c r="B955" s="52" t="str">
        <f>B956</f>
        <v>QUEMOREL MULTISERVICIO S.R.L.</v>
      </c>
      <c r="C955" s="52"/>
      <c r="D955" s="53" t="str">
        <f>D956</f>
        <v>132403177</v>
      </c>
      <c r="E955" s="139" t="s">
        <v>736</v>
      </c>
      <c r="F955" s="140"/>
      <c r="G955" s="140"/>
      <c r="H955" s="140"/>
      <c r="I955" s="110"/>
      <c r="J955" s="110"/>
      <c r="K955" s="66"/>
      <c r="L955" s="55">
        <f>SUM(K956:K958)</f>
        <v>149423.4</v>
      </c>
    </row>
    <row r="956" spans="1:12" x14ac:dyDescent="0.25">
      <c r="A956" s="24">
        <v>44722</v>
      </c>
      <c r="B956" s="25" t="s">
        <v>737</v>
      </c>
      <c r="C956" s="25"/>
      <c r="D956" s="26" t="s">
        <v>738</v>
      </c>
      <c r="E956" s="26">
        <v>5</v>
      </c>
      <c r="F956" s="26" t="s">
        <v>556</v>
      </c>
      <c r="G956" s="26">
        <v>1000056794</v>
      </c>
      <c r="H956" s="28" t="s">
        <v>8</v>
      </c>
      <c r="I956" s="29">
        <v>82530</v>
      </c>
      <c r="J956" s="29">
        <v>14855.4</v>
      </c>
      <c r="K956" s="23">
        <f>I956+J956-L956</f>
        <v>97385.4</v>
      </c>
      <c r="L956" s="35"/>
    </row>
    <row r="957" spans="1:12" x14ac:dyDescent="0.25">
      <c r="A957" s="24">
        <v>44732</v>
      </c>
      <c r="B957" s="25" t="s">
        <v>737</v>
      </c>
      <c r="C957" s="25"/>
      <c r="D957" s="26" t="s">
        <v>738</v>
      </c>
      <c r="E957" s="26">
        <v>6</v>
      </c>
      <c r="F957" s="26" t="s">
        <v>740</v>
      </c>
      <c r="G957" s="26">
        <v>1000056913</v>
      </c>
      <c r="H957" s="28" t="s">
        <v>8</v>
      </c>
      <c r="I957" s="29">
        <v>44100</v>
      </c>
      <c r="J957" s="29">
        <v>7938</v>
      </c>
      <c r="K957" s="23">
        <f>I957+J957-L957</f>
        <v>52038</v>
      </c>
      <c r="L957" s="35"/>
    </row>
    <row r="958" spans="1:12" x14ac:dyDescent="0.25">
      <c r="A958" s="51"/>
      <c r="B958" s="52" t="str">
        <f>B959</f>
        <v>R &amp; R MANTENIMIENTO</v>
      </c>
      <c r="C958" s="52"/>
      <c r="D958" s="53" t="str">
        <f>D959</f>
        <v>125001512</v>
      </c>
      <c r="E958" s="139" t="str">
        <f>H959</f>
        <v>MAT. MED. Q.</v>
      </c>
      <c r="F958" s="140"/>
      <c r="G958" s="140"/>
      <c r="H958" s="141"/>
      <c r="I958" s="54"/>
      <c r="J958" s="54"/>
      <c r="K958" s="54"/>
      <c r="L958" s="68">
        <f>SUM(K959)</f>
        <v>33099</v>
      </c>
    </row>
    <row r="959" spans="1:12" x14ac:dyDescent="0.25">
      <c r="A959" s="24">
        <v>44722</v>
      </c>
      <c r="B959" s="25" t="s">
        <v>741</v>
      </c>
      <c r="C959" s="25"/>
      <c r="D959" s="26" t="s">
        <v>742</v>
      </c>
      <c r="E959" s="26">
        <v>355</v>
      </c>
      <c r="F959" s="26" t="s">
        <v>412</v>
      </c>
      <c r="G959" s="26">
        <v>1000056860</v>
      </c>
      <c r="H959" s="28" t="s">
        <v>42</v>
      </c>
      <c r="I959" s="29">
        <v>28050</v>
      </c>
      <c r="J959" s="29">
        <v>5049</v>
      </c>
      <c r="K959" s="23">
        <f>I959+J959-L959</f>
        <v>33099</v>
      </c>
      <c r="L959" s="35"/>
    </row>
    <row r="960" spans="1:12" x14ac:dyDescent="0.25">
      <c r="A960" s="51"/>
      <c r="B960" s="52"/>
      <c r="C960" s="52"/>
      <c r="D960" s="53"/>
      <c r="E960" s="139"/>
      <c r="F960" s="140"/>
      <c r="G960" s="140"/>
      <c r="H960" s="141"/>
      <c r="I960" s="54"/>
      <c r="J960" s="54"/>
      <c r="K960" s="54"/>
      <c r="L960" s="68">
        <f>SUM(K961)</f>
        <v>155520</v>
      </c>
    </row>
    <row r="961" spans="1:12" x14ac:dyDescent="0.25">
      <c r="A961" s="24">
        <v>44911</v>
      </c>
      <c r="B961" s="25" t="s">
        <v>1288</v>
      </c>
      <c r="C961" s="28"/>
      <c r="D961" s="26">
        <v>103236857</v>
      </c>
      <c r="E961" s="26">
        <v>251</v>
      </c>
      <c r="F961" s="26" t="s">
        <v>1128</v>
      </c>
      <c r="G961" s="26">
        <v>1000058096</v>
      </c>
      <c r="H961" s="28" t="s">
        <v>42</v>
      </c>
      <c r="I961" s="29">
        <v>155520</v>
      </c>
      <c r="J961" s="29">
        <v>0</v>
      </c>
      <c r="K961" s="23">
        <f>I961+J961-L961</f>
        <v>155520</v>
      </c>
      <c r="L961" s="35"/>
    </row>
    <row r="962" spans="1:12" x14ac:dyDescent="0.25">
      <c r="A962" s="51"/>
      <c r="B962" s="52" t="s">
        <v>743</v>
      </c>
      <c r="C962" s="52"/>
      <c r="D962" s="53" t="s">
        <v>744</v>
      </c>
      <c r="E962" s="139" t="s">
        <v>745</v>
      </c>
      <c r="F962" s="140"/>
      <c r="G962" s="140"/>
      <c r="H962" s="141"/>
      <c r="I962" s="54"/>
      <c r="J962" s="54"/>
      <c r="K962" s="54"/>
      <c r="L962" s="68">
        <f>SUM(K963:K975)</f>
        <v>590997.95000000007</v>
      </c>
    </row>
    <row r="963" spans="1:12" x14ac:dyDescent="0.25">
      <c r="A963" s="24">
        <v>44879</v>
      </c>
      <c r="B963" s="25" t="s">
        <v>743</v>
      </c>
      <c r="C963" s="28"/>
      <c r="D963" s="26" t="s">
        <v>744</v>
      </c>
      <c r="E963" s="26">
        <v>525</v>
      </c>
      <c r="F963" s="26" t="s">
        <v>629</v>
      </c>
      <c r="G963" s="26"/>
      <c r="H963" s="28" t="s">
        <v>1289</v>
      </c>
      <c r="I963" s="29">
        <v>5084.8</v>
      </c>
      <c r="J963" s="29">
        <v>915.26</v>
      </c>
      <c r="K963" s="44">
        <f t="shared" ref="K963:K974" si="41">I963+J963-L963</f>
        <v>6000.06</v>
      </c>
      <c r="L963" s="30"/>
    </row>
    <row r="964" spans="1:12" x14ac:dyDescent="0.25">
      <c r="A964" s="24">
        <v>44897</v>
      </c>
      <c r="B964" s="25" t="s">
        <v>743</v>
      </c>
      <c r="C964" s="28"/>
      <c r="D964" s="61" t="s">
        <v>744</v>
      </c>
      <c r="E964" s="61">
        <v>752</v>
      </c>
      <c r="F964" s="61" t="s">
        <v>1290</v>
      </c>
      <c r="G964" s="61">
        <v>1000057965</v>
      </c>
      <c r="H964" s="62" t="s">
        <v>1291</v>
      </c>
      <c r="I964" s="63">
        <v>113644.08</v>
      </c>
      <c r="J964" s="29">
        <v>20455.93</v>
      </c>
      <c r="K964" s="44">
        <f t="shared" si="41"/>
        <v>134100.01</v>
      </c>
      <c r="L964" s="30"/>
    </row>
    <row r="965" spans="1:12" x14ac:dyDescent="0.25">
      <c r="A965" s="24">
        <v>44879</v>
      </c>
      <c r="B965" s="25" t="s">
        <v>743</v>
      </c>
      <c r="C965" s="124"/>
      <c r="D965" s="47" t="s">
        <v>744</v>
      </c>
      <c r="E965" s="47">
        <v>531</v>
      </c>
      <c r="F965" s="47" t="s">
        <v>668</v>
      </c>
      <c r="G965" s="47"/>
      <c r="H965" s="48" t="s">
        <v>1292</v>
      </c>
      <c r="I965" s="49">
        <v>31517.07</v>
      </c>
      <c r="J965" s="50">
        <v>5673.07</v>
      </c>
      <c r="K965" s="44">
        <f t="shared" si="41"/>
        <v>37190.14</v>
      </c>
      <c r="L965" s="30"/>
    </row>
    <row r="966" spans="1:12" x14ac:dyDescent="0.25">
      <c r="A966" s="24">
        <v>44882</v>
      </c>
      <c r="B966" s="25" t="s">
        <v>743</v>
      </c>
      <c r="C966" s="124" t="s">
        <v>1487</v>
      </c>
      <c r="D966" s="47" t="s">
        <v>744</v>
      </c>
      <c r="E966" s="47">
        <v>561</v>
      </c>
      <c r="F966" s="47" t="s">
        <v>665</v>
      </c>
      <c r="G966" s="47">
        <v>1000057929</v>
      </c>
      <c r="H966" s="48" t="s">
        <v>34</v>
      </c>
      <c r="I966" s="49">
        <v>17669.490000000002</v>
      </c>
      <c r="J966" s="50">
        <v>3180.51</v>
      </c>
      <c r="K966" s="44">
        <f t="shared" si="41"/>
        <v>20850</v>
      </c>
      <c r="L966" s="30"/>
    </row>
    <row r="967" spans="1:12" x14ac:dyDescent="0.25">
      <c r="A967" s="24">
        <v>44904</v>
      </c>
      <c r="B967" s="25" t="s">
        <v>743</v>
      </c>
      <c r="C967" s="82" t="s">
        <v>1487</v>
      </c>
      <c r="D967" s="47" t="s">
        <v>744</v>
      </c>
      <c r="E967" s="47">
        <v>864</v>
      </c>
      <c r="F967" s="47" t="s">
        <v>519</v>
      </c>
      <c r="G967" s="47">
        <v>1000058064</v>
      </c>
      <c r="H967" s="48" t="s">
        <v>34</v>
      </c>
      <c r="I967" s="49">
        <v>8898.31</v>
      </c>
      <c r="J967" s="50">
        <v>1601.7</v>
      </c>
      <c r="K967" s="44">
        <f t="shared" si="41"/>
        <v>10500.01</v>
      </c>
      <c r="L967" s="30"/>
    </row>
    <row r="968" spans="1:12" x14ac:dyDescent="0.25">
      <c r="A968" s="24">
        <v>44908</v>
      </c>
      <c r="B968" s="25" t="s">
        <v>743</v>
      </c>
      <c r="C968" s="82" t="s">
        <v>1487</v>
      </c>
      <c r="D968" s="47" t="s">
        <v>744</v>
      </c>
      <c r="E968" s="47">
        <v>924</v>
      </c>
      <c r="F968" s="47" t="s">
        <v>604</v>
      </c>
      <c r="G968" s="47">
        <v>1000058079</v>
      </c>
      <c r="H968" s="48" t="s">
        <v>34</v>
      </c>
      <c r="I968" s="49">
        <v>19805.150000000001</v>
      </c>
      <c r="J968" s="50">
        <v>3564.93</v>
      </c>
      <c r="K968" s="44">
        <f t="shared" si="41"/>
        <v>23370.080000000002</v>
      </c>
      <c r="L968" s="30"/>
    </row>
    <row r="969" spans="1:12" x14ac:dyDescent="0.25">
      <c r="A969" s="24">
        <v>44837</v>
      </c>
      <c r="B969" s="25" t="s">
        <v>743</v>
      </c>
      <c r="C969" s="82" t="s">
        <v>1487</v>
      </c>
      <c r="D969" s="47" t="s">
        <v>744</v>
      </c>
      <c r="E969" s="47">
        <v>1074</v>
      </c>
      <c r="F969" s="47" t="s">
        <v>520</v>
      </c>
      <c r="G969" s="47">
        <v>1000058137</v>
      </c>
      <c r="H969" s="48" t="s">
        <v>745</v>
      </c>
      <c r="I969" s="49">
        <v>14406.78</v>
      </c>
      <c r="J969" s="50">
        <v>2593.2199999999998</v>
      </c>
      <c r="K969" s="23">
        <f t="shared" si="41"/>
        <v>17000</v>
      </c>
      <c r="L969" s="30"/>
    </row>
    <row r="970" spans="1:12" x14ac:dyDescent="0.25">
      <c r="A970" s="56">
        <v>44950</v>
      </c>
      <c r="B970" s="25" t="s">
        <v>743</v>
      </c>
      <c r="C970" s="82" t="s">
        <v>1487</v>
      </c>
      <c r="D970" s="47" t="s">
        <v>744</v>
      </c>
      <c r="E970" s="47">
        <v>1277</v>
      </c>
      <c r="F970" s="47" t="s">
        <v>605</v>
      </c>
      <c r="G970" s="47">
        <v>1000058188</v>
      </c>
      <c r="H970" s="48" t="s">
        <v>745</v>
      </c>
      <c r="I970" s="72">
        <v>125226.52</v>
      </c>
      <c r="J970" s="123">
        <v>22540.77</v>
      </c>
      <c r="K970" s="23">
        <f t="shared" si="41"/>
        <v>147767.29</v>
      </c>
      <c r="L970" s="30"/>
    </row>
    <row r="971" spans="1:12" x14ac:dyDescent="0.25">
      <c r="A971" s="56">
        <v>44959</v>
      </c>
      <c r="B971" s="25" t="s">
        <v>743</v>
      </c>
      <c r="C971" s="82" t="s">
        <v>1487</v>
      </c>
      <c r="D971" s="47" t="s">
        <v>744</v>
      </c>
      <c r="E971" s="47">
        <v>1416</v>
      </c>
      <c r="F971" s="47" t="s">
        <v>607</v>
      </c>
      <c r="G971" s="47">
        <v>1000058208</v>
      </c>
      <c r="H971" s="48" t="s">
        <v>745</v>
      </c>
      <c r="I971" s="72">
        <v>22091.93</v>
      </c>
      <c r="J971" s="123">
        <v>3976.55</v>
      </c>
      <c r="K971" s="23">
        <f t="shared" si="41"/>
        <v>26068.48</v>
      </c>
      <c r="L971" s="30"/>
    </row>
    <row r="972" spans="1:12" x14ac:dyDescent="0.25">
      <c r="A972" s="56">
        <v>44965</v>
      </c>
      <c r="B972" s="25" t="s">
        <v>743</v>
      </c>
      <c r="C972" s="82" t="s">
        <v>1487</v>
      </c>
      <c r="D972" s="47" t="s">
        <v>744</v>
      </c>
      <c r="E972" s="47">
        <v>1518</v>
      </c>
      <c r="F972" s="47" t="s">
        <v>230</v>
      </c>
      <c r="G972" s="47">
        <v>1000058236</v>
      </c>
      <c r="H972" s="48" t="s">
        <v>745</v>
      </c>
      <c r="I972" s="72">
        <v>46928.07</v>
      </c>
      <c r="J972" s="123">
        <v>8447.0499999999993</v>
      </c>
      <c r="K972" s="23">
        <f t="shared" si="41"/>
        <v>55375.119999999995</v>
      </c>
      <c r="L972" s="30"/>
    </row>
    <row r="973" spans="1:12" x14ac:dyDescent="0.25">
      <c r="A973" s="56">
        <v>44980</v>
      </c>
      <c r="B973" s="25" t="s">
        <v>743</v>
      </c>
      <c r="C973" s="82"/>
      <c r="D973" s="47">
        <v>131353215</v>
      </c>
      <c r="E973" s="47">
        <v>1693</v>
      </c>
      <c r="F973" s="47" t="s">
        <v>232</v>
      </c>
      <c r="G973" s="47">
        <v>1000058273</v>
      </c>
      <c r="H973" s="48" t="s">
        <v>1582</v>
      </c>
      <c r="I973" s="72">
        <v>64461.81</v>
      </c>
      <c r="J973" s="123">
        <v>11603.13</v>
      </c>
      <c r="K973" s="44">
        <f t="shared" si="41"/>
        <v>76064.94</v>
      </c>
      <c r="L973" s="30"/>
    </row>
    <row r="974" spans="1:12" x14ac:dyDescent="0.25">
      <c r="A974" s="56">
        <v>44979</v>
      </c>
      <c r="B974" s="25" t="s">
        <v>743</v>
      </c>
      <c r="C974" s="82"/>
      <c r="D974" s="47">
        <v>131353215</v>
      </c>
      <c r="E974" s="47">
        <v>1682</v>
      </c>
      <c r="F974" s="47" t="s">
        <v>231</v>
      </c>
      <c r="G974" s="47">
        <v>1000058241</v>
      </c>
      <c r="H974" s="48" t="s">
        <v>1583</v>
      </c>
      <c r="I974" s="72">
        <v>31111.71</v>
      </c>
      <c r="J974" s="123">
        <v>5600.11</v>
      </c>
      <c r="K974" s="44">
        <f t="shared" si="41"/>
        <v>36711.82</v>
      </c>
      <c r="L974" s="30"/>
    </row>
    <row r="975" spans="1:12" x14ac:dyDescent="0.25">
      <c r="A975" s="51"/>
      <c r="B975" s="52" t="str">
        <f>B976</f>
        <v xml:space="preserve">RAMONA ESMERALDA GUERRERO </v>
      </c>
      <c r="C975" s="112"/>
      <c r="D975" s="75" t="str">
        <f>D976</f>
        <v>00101225092</v>
      </c>
      <c r="E975" s="142" t="s">
        <v>1073</v>
      </c>
      <c r="F975" s="143"/>
      <c r="G975" s="143"/>
      <c r="H975" s="143"/>
      <c r="I975" s="65"/>
      <c r="J975" s="66"/>
      <c r="K975" s="66"/>
      <c r="L975" s="55">
        <f>SUM(K976:K977)</f>
        <v>3540</v>
      </c>
    </row>
    <row r="976" spans="1:12" x14ac:dyDescent="0.25">
      <c r="A976" s="24">
        <v>44442</v>
      </c>
      <c r="B976" s="25" t="s">
        <v>748</v>
      </c>
      <c r="C976" s="82" t="s">
        <v>1486</v>
      </c>
      <c r="D976" s="47" t="s">
        <v>749</v>
      </c>
      <c r="E976" s="47">
        <v>217</v>
      </c>
      <c r="F976" s="47" t="s">
        <v>225</v>
      </c>
      <c r="G976" s="47" t="s">
        <v>172</v>
      </c>
      <c r="H976" s="48" t="s">
        <v>750</v>
      </c>
      <c r="I976" s="49">
        <v>2000</v>
      </c>
      <c r="J976" s="50">
        <v>360</v>
      </c>
      <c r="K976" s="44">
        <f>I976+J976-L976</f>
        <v>2360</v>
      </c>
      <c r="L976" s="35"/>
    </row>
    <row r="977" spans="1:12" x14ac:dyDescent="0.25">
      <c r="A977" s="24">
        <v>44543</v>
      </c>
      <c r="B977" s="25" t="s">
        <v>748</v>
      </c>
      <c r="C977" s="82" t="s">
        <v>1486</v>
      </c>
      <c r="D977" s="47" t="s">
        <v>749</v>
      </c>
      <c r="E977" s="47">
        <v>225</v>
      </c>
      <c r="F977" s="47" t="s">
        <v>259</v>
      </c>
      <c r="G977" s="47" t="s">
        <v>172</v>
      </c>
      <c r="H977" s="48" t="s">
        <v>750</v>
      </c>
      <c r="I977" s="49">
        <v>1000</v>
      </c>
      <c r="J977" s="50">
        <v>180</v>
      </c>
      <c r="K977" s="44">
        <f>I977+J977-L977</f>
        <v>1180</v>
      </c>
      <c r="L977" s="35"/>
    </row>
    <row r="978" spans="1:12" x14ac:dyDescent="0.25">
      <c r="A978" s="51"/>
      <c r="B978" s="52" t="str">
        <f>B979</f>
        <v>ROFASA FARMA, E.I.R.L.</v>
      </c>
      <c r="C978" s="112"/>
      <c r="D978" s="75" t="str">
        <f>D979</f>
        <v>130667799</v>
      </c>
      <c r="E978" s="142" t="str">
        <f>H979</f>
        <v xml:space="preserve">MEDICAMENTOS </v>
      </c>
      <c r="F978" s="143"/>
      <c r="G978" s="143"/>
      <c r="H978" s="143"/>
      <c r="I978" s="65"/>
      <c r="J978" s="66"/>
      <c r="K978" s="66"/>
      <c r="L978" s="55">
        <f>SUM(K979:K993)</f>
        <v>882477</v>
      </c>
    </row>
    <row r="979" spans="1:12" x14ac:dyDescent="0.25">
      <c r="A979" s="24">
        <v>44406</v>
      </c>
      <c r="B979" s="25" t="s">
        <v>54</v>
      </c>
      <c r="C979" s="82" t="s">
        <v>1486</v>
      </c>
      <c r="D979" s="47" t="s">
        <v>115</v>
      </c>
      <c r="E979" s="47">
        <v>15437</v>
      </c>
      <c r="F979" s="47" t="s">
        <v>657</v>
      </c>
      <c r="G979" s="47">
        <v>1000054373</v>
      </c>
      <c r="H979" s="48" t="s">
        <v>18</v>
      </c>
      <c r="I979" s="49">
        <v>66779</v>
      </c>
      <c r="J979" s="50">
        <v>0</v>
      </c>
      <c r="K979" s="44">
        <f t="shared" ref="K979:K992" si="42">I979+J979-L979</f>
        <v>66779</v>
      </c>
      <c r="L979" s="35"/>
    </row>
    <row r="980" spans="1:12" x14ac:dyDescent="0.25">
      <c r="A980" s="24">
        <v>44413</v>
      </c>
      <c r="B980" s="25" t="s">
        <v>54</v>
      </c>
      <c r="C980" s="82" t="s">
        <v>1486</v>
      </c>
      <c r="D980" s="47" t="s">
        <v>115</v>
      </c>
      <c r="E980" s="47">
        <v>15492</v>
      </c>
      <c r="F980" s="47" t="s">
        <v>209</v>
      </c>
      <c r="G980" s="47">
        <v>1000054431</v>
      </c>
      <c r="H980" s="48" t="s">
        <v>18</v>
      </c>
      <c r="I980" s="49">
        <v>35400</v>
      </c>
      <c r="J980" s="50">
        <v>0</v>
      </c>
      <c r="K980" s="44">
        <f t="shared" si="42"/>
        <v>35400</v>
      </c>
      <c r="L980" s="35"/>
    </row>
    <row r="981" spans="1:12" x14ac:dyDescent="0.25">
      <c r="A981" s="24">
        <v>44431</v>
      </c>
      <c r="B981" s="25" t="s">
        <v>54</v>
      </c>
      <c r="C981" s="82" t="s">
        <v>1486</v>
      </c>
      <c r="D981" s="47" t="s">
        <v>115</v>
      </c>
      <c r="E981" s="47">
        <v>15630</v>
      </c>
      <c r="F981" s="47" t="s">
        <v>752</v>
      </c>
      <c r="G981" s="47">
        <v>1000054595</v>
      </c>
      <c r="H981" s="48" t="s">
        <v>18</v>
      </c>
      <c r="I981" s="49">
        <v>78500</v>
      </c>
      <c r="J981" s="50">
        <v>0</v>
      </c>
      <c r="K981" s="44">
        <f t="shared" si="42"/>
        <v>78500</v>
      </c>
      <c r="L981" s="35"/>
    </row>
    <row r="982" spans="1:12" x14ac:dyDescent="0.25">
      <c r="A982" s="24">
        <v>44433</v>
      </c>
      <c r="B982" s="25" t="s">
        <v>54</v>
      </c>
      <c r="C982" s="82" t="s">
        <v>1486</v>
      </c>
      <c r="D982" s="47" t="s">
        <v>115</v>
      </c>
      <c r="E982" s="47">
        <v>15652</v>
      </c>
      <c r="F982" s="47" t="s">
        <v>753</v>
      </c>
      <c r="G982" s="47">
        <v>1000054607</v>
      </c>
      <c r="H982" s="48" t="s">
        <v>18</v>
      </c>
      <c r="I982" s="49">
        <v>60750</v>
      </c>
      <c r="J982" s="50">
        <v>0</v>
      </c>
      <c r="K982" s="44">
        <f t="shared" si="42"/>
        <v>60750</v>
      </c>
      <c r="L982" s="35"/>
    </row>
    <row r="983" spans="1:12" x14ac:dyDescent="0.25">
      <c r="A983" s="24">
        <v>44441</v>
      </c>
      <c r="B983" s="25" t="s">
        <v>54</v>
      </c>
      <c r="C983" s="25" t="s">
        <v>1486</v>
      </c>
      <c r="D983" s="31" t="s">
        <v>115</v>
      </c>
      <c r="E983" s="31">
        <v>15727</v>
      </c>
      <c r="F983" s="31" t="s">
        <v>754</v>
      </c>
      <c r="G983" s="31">
        <v>1000054688</v>
      </c>
      <c r="H983" s="33" t="s">
        <v>18</v>
      </c>
      <c r="I983" s="34">
        <v>62690</v>
      </c>
      <c r="J983" s="29">
        <v>0</v>
      </c>
      <c r="K983" s="44">
        <f t="shared" si="42"/>
        <v>62690</v>
      </c>
      <c r="L983" s="35"/>
    </row>
    <row r="984" spans="1:12" x14ac:dyDescent="0.25">
      <c r="A984" s="24">
        <v>44813</v>
      </c>
      <c r="B984" s="25" t="s">
        <v>54</v>
      </c>
      <c r="C984" s="25"/>
      <c r="D984" s="26" t="s">
        <v>115</v>
      </c>
      <c r="E984" s="26">
        <v>18281</v>
      </c>
      <c r="F984" s="26" t="s">
        <v>751</v>
      </c>
      <c r="G984" s="26">
        <v>1000057468</v>
      </c>
      <c r="H984" s="28" t="s">
        <v>18</v>
      </c>
      <c r="I984" s="29">
        <v>98550</v>
      </c>
      <c r="J984" s="29">
        <v>0</v>
      </c>
      <c r="K984" s="23">
        <f t="shared" si="42"/>
        <v>98550</v>
      </c>
      <c r="L984" s="35"/>
    </row>
    <row r="985" spans="1:12" x14ac:dyDescent="0.25">
      <c r="A985" s="24">
        <v>44831</v>
      </c>
      <c r="B985" s="25" t="s">
        <v>54</v>
      </c>
      <c r="C985" s="25"/>
      <c r="D985" s="26">
        <v>130667799</v>
      </c>
      <c r="E985" s="26">
        <v>18379</v>
      </c>
      <c r="F985" s="26" t="s">
        <v>757</v>
      </c>
      <c r="G985" s="26">
        <v>1000057585</v>
      </c>
      <c r="H985" s="28" t="s">
        <v>18</v>
      </c>
      <c r="I985" s="29">
        <v>163596</v>
      </c>
      <c r="J985" s="29">
        <v>0</v>
      </c>
      <c r="K985" s="23">
        <f t="shared" si="42"/>
        <v>163596</v>
      </c>
      <c r="L985" s="35"/>
    </row>
    <row r="986" spans="1:12" x14ac:dyDescent="0.25">
      <c r="A986" s="24">
        <v>44834</v>
      </c>
      <c r="B986" s="25" t="s">
        <v>54</v>
      </c>
      <c r="C986" s="25"/>
      <c r="D986" s="26">
        <v>130667799</v>
      </c>
      <c r="E986" s="26">
        <v>18399</v>
      </c>
      <c r="F986" s="26" t="s">
        <v>1453</v>
      </c>
      <c r="G986" s="26">
        <v>1000057674</v>
      </c>
      <c r="H986" s="28" t="s">
        <v>18</v>
      </c>
      <c r="I986" s="29">
        <v>139500</v>
      </c>
      <c r="J986" s="29">
        <v>0</v>
      </c>
      <c r="K986" s="23">
        <f t="shared" si="42"/>
        <v>139500</v>
      </c>
      <c r="L986" s="35"/>
    </row>
    <row r="987" spans="1:12" x14ac:dyDescent="0.25">
      <c r="A987" s="24">
        <v>44855</v>
      </c>
      <c r="B987" s="25" t="s">
        <v>54</v>
      </c>
      <c r="C987" s="25"/>
      <c r="D987" s="26">
        <v>130667799</v>
      </c>
      <c r="E987" s="26">
        <v>18535</v>
      </c>
      <c r="F987" s="26" t="s">
        <v>756</v>
      </c>
      <c r="G987" s="26">
        <v>1000057760</v>
      </c>
      <c r="H987" s="28" t="s">
        <v>18</v>
      </c>
      <c r="I987" s="29">
        <v>3680</v>
      </c>
      <c r="J987" s="29">
        <v>0</v>
      </c>
      <c r="K987" s="23">
        <f t="shared" si="42"/>
        <v>3680</v>
      </c>
      <c r="L987" s="35"/>
    </row>
    <row r="988" spans="1:12" x14ac:dyDescent="0.25">
      <c r="A988" s="24">
        <v>44855</v>
      </c>
      <c r="B988" s="25" t="s">
        <v>54</v>
      </c>
      <c r="C988" s="25"/>
      <c r="D988" s="26">
        <v>130667799</v>
      </c>
      <c r="E988" s="26">
        <v>18536</v>
      </c>
      <c r="F988" s="26" t="s">
        <v>755</v>
      </c>
      <c r="G988" s="26">
        <v>1000057762</v>
      </c>
      <c r="H988" s="28" t="s">
        <v>18</v>
      </c>
      <c r="I988" s="29">
        <v>49250</v>
      </c>
      <c r="J988" s="29">
        <v>0</v>
      </c>
      <c r="K988" s="23">
        <f t="shared" si="42"/>
        <v>49250</v>
      </c>
      <c r="L988" s="35"/>
    </row>
    <row r="989" spans="1:12" x14ac:dyDescent="0.25">
      <c r="A989" s="24">
        <v>44860</v>
      </c>
      <c r="B989" s="25" t="s">
        <v>54</v>
      </c>
      <c r="C989" s="25"/>
      <c r="D989" s="26">
        <v>130667799</v>
      </c>
      <c r="E989" s="26">
        <v>18560</v>
      </c>
      <c r="F989" s="26" t="s">
        <v>1074</v>
      </c>
      <c r="G989" s="26">
        <v>1000057798</v>
      </c>
      <c r="H989" s="28" t="s">
        <v>18</v>
      </c>
      <c r="I989" s="29">
        <v>28480</v>
      </c>
      <c r="J989" s="29">
        <v>0</v>
      </c>
      <c r="K989" s="23">
        <f t="shared" si="42"/>
        <v>28480</v>
      </c>
      <c r="L989" s="35"/>
    </row>
    <row r="990" spans="1:12" x14ac:dyDescent="0.25">
      <c r="A990" s="24">
        <v>44874</v>
      </c>
      <c r="B990" s="25" t="s">
        <v>54</v>
      </c>
      <c r="C990" s="25" t="s">
        <v>1487</v>
      </c>
      <c r="D990" s="26">
        <v>130667799</v>
      </c>
      <c r="E990" s="26">
        <v>18652</v>
      </c>
      <c r="F990" s="26" t="s">
        <v>1293</v>
      </c>
      <c r="G990" s="26">
        <v>1000057855</v>
      </c>
      <c r="H990" s="28" t="s">
        <v>18</v>
      </c>
      <c r="I990" s="29">
        <v>13400</v>
      </c>
      <c r="J990" s="29">
        <v>0</v>
      </c>
      <c r="K990" s="23">
        <f t="shared" si="42"/>
        <v>13400</v>
      </c>
      <c r="L990" s="35"/>
    </row>
    <row r="991" spans="1:12" x14ac:dyDescent="0.25">
      <c r="A991" s="24">
        <v>44886</v>
      </c>
      <c r="B991" s="25" t="s">
        <v>54</v>
      </c>
      <c r="C991" s="25" t="s">
        <v>1487</v>
      </c>
      <c r="D991" s="26">
        <v>130667799</v>
      </c>
      <c r="E991" s="26">
        <v>18732</v>
      </c>
      <c r="F991" s="26" t="s">
        <v>1294</v>
      </c>
      <c r="G991" s="26">
        <v>1000057960</v>
      </c>
      <c r="H991" s="28" t="s">
        <v>18</v>
      </c>
      <c r="I991" s="29">
        <v>53900</v>
      </c>
      <c r="J991" s="29">
        <v>0</v>
      </c>
      <c r="K991" s="23">
        <f t="shared" si="42"/>
        <v>53900</v>
      </c>
      <c r="L991" s="35"/>
    </row>
    <row r="992" spans="1:12" x14ac:dyDescent="0.25">
      <c r="A992" s="24">
        <v>44886</v>
      </c>
      <c r="B992" s="25" t="s">
        <v>54</v>
      </c>
      <c r="C992" s="25"/>
      <c r="D992" s="26">
        <v>130667799</v>
      </c>
      <c r="E992" s="26">
        <v>18734</v>
      </c>
      <c r="F992" s="26" t="s">
        <v>1295</v>
      </c>
      <c r="G992" s="26">
        <v>1000057961</v>
      </c>
      <c r="H992" s="28" t="s">
        <v>18</v>
      </c>
      <c r="I992" s="29">
        <v>28002</v>
      </c>
      <c r="J992" s="29">
        <v>0</v>
      </c>
      <c r="K992" s="23">
        <f t="shared" si="42"/>
        <v>28002</v>
      </c>
      <c r="L992" s="35"/>
    </row>
    <row r="993" spans="1:12" x14ac:dyDescent="0.25">
      <c r="A993" s="51"/>
      <c r="B993" s="52" t="str">
        <f>B994</f>
        <v xml:space="preserve">ROJAS Y SERRANO </v>
      </c>
      <c r="C993" s="52"/>
      <c r="D993" s="53" t="str">
        <f>D994</f>
        <v>131599583</v>
      </c>
      <c r="E993" s="139" t="s">
        <v>758</v>
      </c>
      <c r="F993" s="140"/>
      <c r="G993" s="140"/>
      <c r="H993" s="141"/>
      <c r="I993" s="54"/>
      <c r="J993" s="54"/>
      <c r="K993" s="54"/>
      <c r="L993" s="68">
        <f>SUM(K994:K998)</f>
        <v>249278.47999999998</v>
      </c>
    </row>
    <row r="994" spans="1:12" x14ac:dyDescent="0.25">
      <c r="A994" s="24">
        <v>44483</v>
      </c>
      <c r="B994" s="25" t="s">
        <v>759</v>
      </c>
      <c r="C994" s="25" t="s">
        <v>1486</v>
      </c>
      <c r="D994" s="26" t="s">
        <v>760</v>
      </c>
      <c r="E994" s="26">
        <v>790</v>
      </c>
      <c r="F994" s="26" t="s">
        <v>761</v>
      </c>
      <c r="G994" s="26">
        <v>1000055174</v>
      </c>
      <c r="H994" s="28" t="s">
        <v>762</v>
      </c>
      <c r="I994" s="29">
        <v>58031.999999999993</v>
      </c>
      <c r="J994" s="29">
        <v>10445.76</v>
      </c>
      <c r="K994" s="23">
        <f>I994+J994-L994</f>
        <v>68477.759999999995</v>
      </c>
      <c r="L994" s="35"/>
    </row>
    <row r="995" spans="1:12" x14ac:dyDescent="0.25">
      <c r="A995" s="24">
        <v>44739</v>
      </c>
      <c r="B995" s="25" t="s">
        <v>759</v>
      </c>
      <c r="C995" s="25"/>
      <c r="D995" s="26" t="s">
        <v>760</v>
      </c>
      <c r="E995" s="26">
        <v>917</v>
      </c>
      <c r="F995" s="26" t="s">
        <v>764</v>
      </c>
      <c r="G995" s="26">
        <v>1000056816</v>
      </c>
      <c r="H995" s="28" t="s">
        <v>763</v>
      </c>
      <c r="I995" s="29">
        <v>12081.6</v>
      </c>
      <c r="J995" s="29">
        <v>1424.74</v>
      </c>
      <c r="K995" s="23">
        <f>I995+J995-L995</f>
        <v>13506.34</v>
      </c>
      <c r="L995" s="35"/>
    </row>
    <row r="996" spans="1:12" x14ac:dyDescent="0.25">
      <c r="A996" s="24">
        <v>44757</v>
      </c>
      <c r="B996" s="25" t="s">
        <v>759</v>
      </c>
      <c r="C996" s="25"/>
      <c r="D996" s="26" t="s">
        <v>760</v>
      </c>
      <c r="E996" s="26">
        <v>938</v>
      </c>
      <c r="F996" s="26" t="s">
        <v>765</v>
      </c>
      <c r="G996" s="26">
        <v>1000057095</v>
      </c>
      <c r="H996" s="28" t="s">
        <v>763</v>
      </c>
      <c r="I996" s="29">
        <v>29924.01</v>
      </c>
      <c r="J996" s="29">
        <v>4463.05</v>
      </c>
      <c r="K996" s="23">
        <f>I996+J996-L996</f>
        <v>34387.06</v>
      </c>
      <c r="L996" s="35"/>
    </row>
    <row r="997" spans="1:12" x14ac:dyDescent="0.25">
      <c r="A997" s="24">
        <v>44803</v>
      </c>
      <c r="B997" s="25" t="s">
        <v>759</v>
      </c>
      <c r="C997" s="25"/>
      <c r="D997" s="26" t="s">
        <v>760</v>
      </c>
      <c r="E997" s="26">
        <v>957</v>
      </c>
      <c r="F997" s="26" t="s">
        <v>766</v>
      </c>
      <c r="G997" s="26">
        <v>1000057379</v>
      </c>
      <c r="H997" s="28" t="s">
        <v>763</v>
      </c>
      <c r="I997" s="29">
        <v>112633.32</v>
      </c>
      <c r="J997" s="29">
        <v>20274</v>
      </c>
      <c r="K997" s="23">
        <f>I997+J997-L997</f>
        <v>132907.32</v>
      </c>
      <c r="L997" s="35"/>
    </row>
    <row r="998" spans="1:12" x14ac:dyDescent="0.25">
      <c r="A998" s="51"/>
      <c r="B998" s="52" t="str">
        <f>B999</f>
        <v>RONAJUS FARMACEUTICA</v>
      </c>
      <c r="C998" s="52"/>
      <c r="D998" s="53" t="str">
        <f>D999</f>
        <v>130537412</v>
      </c>
      <c r="E998" s="139" t="s">
        <v>18</v>
      </c>
      <c r="F998" s="140"/>
      <c r="G998" s="140"/>
      <c r="H998" s="141"/>
      <c r="I998" s="54"/>
      <c r="J998" s="54"/>
      <c r="K998" s="54"/>
      <c r="L998" s="55">
        <f>SUM(K999:K1033)</f>
        <v>3463139.2</v>
      </c>
    </row>
    <row r="999" spans="1:12" x14ac:dyDescent="0.25">
      <c r="A999" s="24">
        <v>44246</v>
      </c>
      <c r="B999" s="25" t="s">
        <v>767</v>
      </c>
      <c r="C999" s="25" t="s">
        <v>1486</v>
      </c>
      <c r="D999" s="26" t="s">
        <v>768</v>
      </c>
      <c r="E999" s="26">
        <v>1364</v>
      </c>
      <c r="F999" s="26" t="s">
        <v>354</v>
      </c>
      <c r="G999" s="26">
        <v>1000053128</v>
      </c>
      <c r="H999" s="28" t="s">
        <v>769</v>
      </c>
      <c r="I999" s="29">
        <v>39798</v>
      </c>
      <c r="J999" s="29">
        <v>7163.64</v>
      </c>
      <c r="K999" s="23">
        <f t="shared" ref="K999:K1032" si="43">I999+J999-L999</f>
        <v>46961.64</v>
      </c>
      <c r="L999" s="35"/>
    </row>
    <row r="1000" spans="1:12" x14ac:dyDescent="0.25">
      <c r="A1000" s="24">
        <v>44256</v>
      </c>
      <c r="B1000" s="25" t="s">
        <v>767</v>
      </c>
      <c r="C1000" s="25" t="s">
        <v>1486</v>
      </c>
      <c r="D1000" s="26" t="s">
        <v>768</v>
      </c>
      <c r="E1000" s="26">
        <v>1378</v>
      </c>
      <c r="F1000" s="26" t="s">
        <v>421</v>
      </c>
      <c r="G1000" s="26">
        <v>1000053201</v>
      </c>
      <c r="H1000" s="28" t="s">
        <v>770</v>
      </c>
      <c r="I1000" s="29">
        <v>75756</v>
      </c>
      <c r="J1000" s="29">
        <v>0</v>
      </c>
      <c r="K1000" s="23">
        <f t="shared" si="43"/>
        <v>75756</v>
      </c>
      <c r="L1000" s="35"/>
    </row>
    <row r="1001" spans="1:12" x14ac:dyDescent="0.25">
      <c r="A1001" s="24">
        <v>44432</v>
      </c>
      <c r="B1001" s="25" t="s">
        <v>767</v>
      </c>
      <c r="C1001" s="25" t="s">
        <v>1486</v>
      </c>
      <c r="D1001" s="26" t="s">
        <v>768</v>
      </c>
      <c r="E1001" s="26">
        <v>1596</v>
      </c>
      <c r="F1001" s="26" t="s">
        <v>771</v>
      </c>
      <c r="G1001" s="26">
        <v>1000054600</v>
      </c>
      <c r="H1001" s="28" t="s">
        <v>769</v>
      </c>
      <c r="I1001" s="29">
        <v>12000</v>
      </c>
      <c r="J1001" s="29">
        <v>0</v>
      </c>
      <c r="K1001" s="23">
        <f t="shared" si="43"/>
        <v>12000</v>
      </c>
      <c r="L1001" s="35"/>
    </row>
    <row r="1002" spans="1:12" x14ac:dyDescent="0.25">
      <c r="A1002" s="24">
        <v>44476</v>
      </c>
      <c r="B1002" s="25" t="s">
        <v>767</v>
      </c>
      <c r="C1002" s="25" t="s">
        <v>1486</v>
      </c>
      <c r="D1002" s="26" t="s">
        <v>768</v>
      </c>
      <c r="E1002" s="26">
        <v>1664</v>
      </c>
      <c r="F1002" s="26" t="s">
        <v>772</v>
      </c>
      <c r="G1002" s="26">
        <v>1000055032</v>
      </c>
      <c r="H1002" s="28" t="s">
        <v>769</v>
      </c>
      <c r="I1002" s="29">
        <v>46000</v>
      </c>
      <c r="J1002" s="29">
        <v>0</v>
      </c>
      <c r="K1002" s="23">
        <f t="shared" si="43"/>
        <v>46000</v>
      </c>
      <c r="L1002" s="35"/>
    </row>
    <row r="1003" spans="1:12" x14ac:dyDescent="0.25">
      <c r="A1003" s="24">
        <v>44482</v>
      </c>
      <c r="B1003" s="25" t="s">
        <v>767</v>
      </c>
      <c r="C1003" s="25" t="s">
        <v>1486</v>
      </c>
      <c r="D1003" s="26" t="s">
        <v>768</v>
      </c>
      <c r="E1003" s="26">
        <v>1678</v>
      </c>
      <c r="F1003" s="26" t="s">
        <v>773</v>
      </c>
      <c r="G1003" s="26">
        <v>1000055035</v>
      </c>
      <c r="H1003" s="28" t="s">
        <v>774</v>
      </c>
      <c r="I1003" s="29">
        <v>95800</v>
      </c>
      <c r="J1003" s="29">
        <v>0</v>
      </c>
      <c r="K1003" s="23">
        <f t="shared" si="43"/>
        <v>95800</v>
      </c>
      <c r="L1003" s="35"/>
    </row>
    <row r="1004" spans="1:12" x14ac:dyDescent="0.25">
      <c r="A1004" s="24">
        <v>44489</v>
      </c>
      <c r="B1004" s="25" t="s">
        <v>767</v>
      </c>
      <c r="C1004" s="25" t="s">
        <v>1486</v>
      </c>
      <c r="D1004" s="26" t="s">
        <v>768</v>
      </c>
      <c r="E1004" s="26">
        <v>1686</v>
      </c>
      <c r="F1004" s="26" t="s">
        <v>775</v>
      </c>
      <c r="G1004" s="26">
        <v>1000055109</v>
      </c>
      <c r="H1004" s="28" t="s">
        <v>776</v>
      </c>
      <c r="I1004" s="29">
        <v>19500</v>
      </c>
      <c r="J1004" s="29">
        <v>0</v>
      </c>
      <c r="K1004" s="23">
        <f t="shared" si="43"/>
        <v>19500</v>
      </c>
      <c r="L1004" s="35"/>
    </row>
    <row r="1005" spans="1:12" x14ac:dyDescent="0.25">
      <c r="A1005" s="24">
        <v>44551</v>
      </c>
      <c r="B1005" s="25" t="s">
        <v>767</v>
      </c>
      <c r="C1005" s="25" t="s">
        <v>1486</v>
      </c>
      <c r="D1005" s="26" t="s">
        <v>768</v>
      </c>
      <c r="E1005" s="26">
        <v>1804</v>
      </c>
      <c r="F1005" s="26" t="s">
        <v>777</v>
      </c>
      <c r="G1005" s="26">
        <v>1000055672</v>
      </c>
      <c r="H1005" s="28" t="s">
        <v>778</v>
      </c>
      <c r="I1005" s="29">
        <v>78000</v>
      </c>
      <c r="J1005" s="29">
        <v>0</v>
      </c>
      <c r="K1005" s="23">
        <f t="shared" si="43"/>
        <v>78000</v>
      </c>
      <c r="L1005" s="35"/>
    </row>
    <row r="1006" spans="1:12" x14ac:dyDescent="0.25">
      <c r="A1006" s="24">
        <v>44552</v>
      </c>
      <c r="B1006" s="25" t="s">
        <v>767</v>
      </c>
      <c r="C1006" s="25" t="s">
        <v>1486</v>
      </c>
      <c r="D1006" s="26" t="s">
        <v>768</v>
      </c>
      <c r="E1006" s="26">
        <v>1806</v>
      </c>
      <c r="F1006" s="26" t="s">
        <v>779</v>
      </c>
      <c r="G1006" s="26">
        <v>1000055673</v>
      </c>
      <c r="H1006" s="28" t="s">
        <v>780</v>
      </c>
      <c r="I1006" s="29">
        <v>78000</v>
      </c>
      <c r="J1006" s="29">
        <v>0</v>
      </c>
      <c r="K1006" s="23">
        <f t="shared" si="43"/>
        <v>78000</v>
      </c>
      <c r="L1006" s="35"/>
    </row>
    <row r="1007" spans="1:12" x14ac:dyDescent="0.25">
      <c r="A1007" s="24">
        <v>44813</v>
      </c>
      <c r="B1007" s="25" t="s">
        <v>767</v>
      </c>
      <c r="C1007" s="25" t="s">
        <v>1487</v>
      </c>
      <c r="D1007" s="26" t="s">
        <v>768</v>
      </c>
      <c r="E1007" s="26">
        <v>2346</v>
      </c>
      <c r="F1007" s="26" t="s">
        <v>781</v>
      </c>
      <c r="G1007" s="26">
        <v>1000057441</v>
      </c>
      <c r="H1007" s="28" t="s">
        <v>782</v>
      </c>
      <c r="I1007" s="29">
        <v>68000</v>
      </c>
      <c r="J1007" s="29">
        <v>0</v>
      </c>
      <c r="K1007" s="23">
        <f t="shared" si="43"/>
        <v>68000</v>
      </c>
      <c r="L1007" s="35"/>
    </row>
    <row r="1008" spans="1:12" x14ac:dyDescent="0.25">
      <c r="A1008" s="24">
        <v>44833</v>
      </c>
      <c r="B1008" s="25" t="s">
        <v>767</v>
      </c>
      <c r="C1008" s="25"/>
      <c r="D1008" s="26" t="s">
        <v>768</v>
      </c>
      <c r="E1008" s="26">
        <v>2428</v>
      </c>
      <c r="F1008" s="26" t="s">
        <v>786</v>
      </c>
      <c r="G1008" s="26">
        <v>1000057633</v>
      </c>
      <c r="H1008" s="28" t="s">
        <v>787</v>
      </c>
      <c r="I1008" s="29">
        <v>81000</v>
      </c>
      <c r="J1008" s="29">
        <v>0</v>
      </c>
      <c r="K1008" s="23">
        <f t="shared" si="43"/>
        <v>81000</v>
      </c>
      <c r="L1008" s="35"/>
    </row>
    <row r="1009" spans="1:12" x14ac:dyDescent="0.25">
      <c r="A1009" s="24">
        <v>44834</v>
      </c>
      <c r="B1009" s="25" t="s">
        <v>767</v>
      </c>
      <c r="C1009" s="25"/>
      <c r="D1009" s="26" t="s">
        <v>768</v>
      </c>
      <c r="E1009" s="26">
        <v>2432</v>
      </c>
      <c r="F1009" s="26" t="s">
        <v>784</v>
      </c>
      <c r="G1009" s="26">
        <v>1000057661</v>
      </c>
      <c r="H1009" s="28" t="s">
        <v>785</v>
      </c>
      <c r="I1009" s="29">
        <v>60000</v>
      </c>
      <c r="J1009" s="29">
        <v>0</v>
      </c>
      <c r="K1009" s="23">
        <f t="shared" si="43"/>
        <v>60000</v>
      </c>
      <c r="L1009" s="35"/>
    </row>
    <row r="1010" spans="1:12" x14ac:dyDescent="0.25">
      <c r="A1010" s="24">
        <v>44847</v>
      </c>
      <c r="B1010" s="25" t="s">
        <v>767</v>
      </c>
      <c r="C1010" s="25"/>
      <c r="D1010" s="26" t="s">
        <v>768</v>
      </c>
      <c r="E1010" s="26">
        <v>2460</v>
      </c>
      <c r="F1010" s="26" t="s">
        <v>788</v>
      </c>
      <c r="G1010" s="26">
        <v>1000057689</v>
      </c>
      <c r="H1010" s="28" t="s">
        <v>789</v>
      </c>
      <c r="I1010" s="29">
        <v>127500</v>
      </c>
      <c r="J1010" s="29">
        <v>0</v>
      </c>
      <c r="K1010" s="23">
        <f t="shared" si="43"/>
        <v>127500</v>
      </c>
      <c r="L1010" s="35"/>
    </row>
    <row r="1011" spans="1:12" x14ac:dyDescent="0.25">
      <c r="A1011" s="24">
        <v>44847</v>
      </c>
      <c r="B1011" s="25" t="s">
        <v>767</v>
      </c>
      <c r="C1011" s="25" t="s">
        <v>1487</v>
      </c>
      <c r="D1011" s="26" t="s">
        <v>768</v>
      </c>
      <c r="E1011" s="26">
        <v>2472</v>
      </c>
      <c r="F1011" s="26" t="s">
        <v>783</v>
      </c>
      <c r="G1011" s="26">
        <v>1000057693</v>
      </c>
      <c r="H1011" s="28" t="s">
        <v>569</v>
      </c>
      <c r="I1011" s="29">
        <v>119250</v>
      </c>
      <c r="J1011" s="29">
        <v>21465</v>
      </c>
      <c r="K1011" s="23">
        <f t="shared" si="43"/>
        <v>140715</v>
      </c>
      <c r="L1011" s="35"/>
    </row>
    <row r="1012" spans="1:12" x14ac:dyDescent="0.25">
      <c r="A1012" s="24">
        <v>44855</v>
      </c>
      <c r="B1012" s="25" t="s">
        <v>767</v>
      </c>
      <c r="C1012" s="25"/>
      <c r="D1012" s="26" t="s">
        <v>768</v>
      </c>
      <c r="E1012" s="26">
        <v>2510</v>
      </c>
      <c r="F1012" s="26" t="s">
        <v>1079</v>
      </c>
      <c r="G1012" s="26">
        <v>1000057756</v>
      </c>
      <c r="H1012" s="28" t="s">
        <v>8</v>
      </c>
      <c r="I1012" s="29">
        <v>118800</v>
      </c>
      <c r="J1012" s="29">
        <v>21384</v>
      </c>
      <c r="K1012" s="23">
        <f t="shared" si="43"/>
        <v>140184</v>
      </c>
      <c r="L1012" s="35"/>
    </row>
    <row r="1013" spans="1:12" x14ac:dyDescent="0.25">
      <c r="A1013" s="24">
        <v>44855</v>
      </c>
      <c r="B1013" s="25" t="s">
        <v>767</v>
      </c>
      <c r="C1013" s="25"/>
      <c r="D1013" s="26" t="s">
        <v>768</v>
      </c>
      <c r="E1013" s="26">
        <v>2512</v>
      </c>
      <c r="F1013" s="26" t="s">
        <v>1080</v>
      </c>
      <c r="G1013" s="26">
        <v>1000057757</v>
      </c>
      <c r="H1013" s="28" t="s">
        <v>8</v>
      </c>
      <c r="I1013" s="29">
        <v>118800</v>
      </c>
      <c r="J1013" s="29">
        <v>21384</v>
      </c>
      <c r="K1013" s="23">
        <f t="shared" si="43"/>
        <v>140184</v>
      </c>
      <c r="L1013" s="35"/>
    </row>
    <row r="1014" spans="1:12" x14ac:dyDescent="0.25">
      <c r="A1014" s="24">
        <v>44859</v>
      </c>
      <c r="B1014" s="25" t="s">
        <v>767</v>
      </c>
      <c r="C1014" s="25"/>
      <c r="D1014" s="26" t="s">
        <v>768</v>
      </c>
      <c r="E1014" s="26">
        <v>2520</v>
      </c>
      <c r="F1014" s="26" t="s">
        <v>1075</v>
      </c>
      <c r="G1014" s="26">
        <v>1000057781</v>
      </c>
      <c r="H1014" s="28" t="s">
        <v>1076</v>
      </c>
      <c r="I1014" s="29">
        <v>110000</v>
      </c>
      <c r="J1014" s="29">
        <v>0</v>
      </c>
      <c r="K1014" s="23">
        <f t="shared" si="43"/>
        <v>110000</v>
      </c>
      <c r="L1014" s="35"/>
    </row>
    <row r="1015" spans="1:12" x14ac:dyDescent="0.25">
      <c r="A1015" s="24">
        <v>44868</v>
      </c>
      <c r="B1015" s="25" t="s">
        <v>767</v>
      </c>
      <c r="C1015" s="25"/>
      <c r="D1015" s="26" t="s">
        <v>768</v>
      </c>
      <c r="E1015" s="26">
        <v>2558</v>
      </c>
      <c r="F1015" s="26" t="s">
        <v>1077</v>
      </c>
      <c r="G1015" s="26">
        <v>1000057851</v>
      </c>
      <c r="H1015" s="28" t="s">
        <v>1078</v>
      </c>
      <c r="I1015" s="29">
        <v>70000</v>
      </c>
      <c r="J1015" s="29">
        <v>0</v>
      </c>
      <c r="K1015" s="23">
        <f t="shared" si="43"/>
        <v>70000</v>
      </c>
      <c r="L1015" s="35"/>
    </row>
    <row r="1016" spans="1:12" x14ac:dyDescent="0.25">
      <c r="A1016" s="24">
        <v>44869</v>
      </c>
      <c r="B1016" s="25" t="s">
        <v>767</v>
      </c>
      <c r="C1016" s="25"/>
      <c r="D1016" s="26" t="s">
        <v>768</v>
      </c>
      <c r="E1016" s="26">
        <v>2564</v>
      </c>
      <c r="F1016" s="26" t="s">
        <v>1297</v>
      </c>
      <c r="G1016" s="26">
        <v>1000057858</v>
      </c>
      <c r="H1016" s="28" t="s">
        <v>18</v>
      </c>
      <c r="I1016" s="29">
        <v>98000</v>
      </c>
      <c r="J1016" s="29">
        <v>0</v>
      </c>
      <c r="K1016" s="23">
        <f t="shared" si="43"/>
        <v>98000</v>
      </c>
      <c r="L1016" s="30"/>
    </row>
    <row r="1017" spans="1:12" x14ac:dyDescent="0.25">
      <c r="A1017" s="24">
        <v>44872</v>
      </c>
      <c r="B1017" s="25" t="s">
        <v>767</v>
      </c>
      <c r="C1017" s="25"/>
      <c r="D1017" s="26" t="s">
        <v>768</v>
      </c>
      <c r="E1017" s="26">
        <v>2578</v>
      </c>
      <c r="F1017" s="26" t="s">
        <v>826</v>
      </c>
      <c r="G1017" s="26">
        <v>1000057864</v>
      </c>
      <c r="H1017" s="28" t="s">
        <v>8</v>
      </c>
      <c r="I1017" s="29">
        <v>130993.2</v>
      </c>
      <c r="J1017" s="29">
        <v>23578.78</v>
      </c>
      <c r="K1017" s="23">
        <f t="shared" si="43"/>
        <v>154571.97999999998</v>
      </c>
      <c r="L1017" s="30"/>
    </row>
    <row r="1018" spans="1:12" x14ac:dyDescent="0.25">
      <c r="A1018" s="24">
        <v>44876</v>
      </c>
      <c r="B1018" s="25" t="s">
        <v>767</v>
      </c>
      <c r="C1018" s="25"/>
      <c r="D1018" s="26" t="s">
        <v>768</v>
      </c>
      <c r="E1018" s="26">
        <v>2596</v>
      </c>
      <c r="F1018" s="26" t="s">
        <v>1454</v>
      </c>
      <c r="G1018" s="27">
        <v>1000057878</v>
      </c>
      <c r="H1018" s="28" t="s">
        <v>1455</v>
      </c>
      <c r="I1018" s="29">
        <v>135000</v>
      </c>
      <c r="J1018" s="29">
        <v>24300</v>
      </c>
      <c r="K1018" s="23">
        <f t="shared" si="43"/>
        <v>159300</v>
      </c>
      <c r="L1018" s="30"/>
    </row>
    <row r="1019" spans="1:12" x14ac:dyDescent="0.25">
      <c r="A1019" s="24">
        <v>44876</v>
      </c>
      <c r="B1019" s="25" t="s">
        <v>767</v>
      </c>
      <c r="C1019" s="25"/>
      <c r="D1019" s="26" t="s">
        <v>768</v>
      </c>
      <c r="E1019" s="26">
        <v>2604</v>
      </c>
      <c r="F1019" s="26" t="s">
        <v>1584</v>
      </c>
      <c r="G1019" s="27">
        <v>1000057887</v>
      </c>
      <c r="H1019" s="28" t="s">
        <v>544</v>
      </c>
      <c r="I1019" s="29">
        <v>162500</v>
      </c>
      <c r="J1019" s="29">
        <v>0</v>
      </c>
      <c r="K1019" s="23">
        <f t="shared" si="43"/>
        <v>162500</v>
      </c>
      <c r="L1019" s="30"/>
    </row>
    <row r="1020" spans="1:12" x14ac:dyDescent="0.25">
      <c r="A1020" s="24">
        <v>44882</v>
      </c>
      <c r="B1020" s="25" t="s">
        <v>767</v>
      </c>
      <c r="C1020" s="25"/>
      <c r="D1020" s="26" t="s">
        <v>768</v>
      </c>
      <c r="E1020" s="26">
        <v>2628</v>
      </c>
      <c r="F1020" s="26" t="s">
        <v>1300</v>
      </c>
      <c r="G1020" s="26">
        <v>1000057914</v>
      </c>
      <c r="H1020" s="28" t="s">
        <v>8</v>
      </c>
      <c r="I1020" s="29">
        <v>114000</v>
      </c>
      <c r="J1020" s="29">
        <v>20520</v>
      </c>
      <c r="K1020" s="23">
        <f t="shared" si="43"/>
        <v>134520</v>
      </c>
      <c r="L1020" s="30"/>
    </row>
    <row r="1021" spans="1:12" x14ac:dyDescent="0.25">
      <c r="A1021" s="24">
        <v>44882</v>
      </c>
      <c r="B1021" s="25" t="s">
        <v>767</v>
      </c>
      <c r="C1021" s="25"/>
      <c r="D1021" s="26" t="s">
        <v>768</v>
      </c>
      <c r="E1021" s="26">
        <v>2630</v>
      </c>
      <c r="F1021" s="26" t="s">
        <v>1301</v>
      </c>
      <c r="G1021" s="26">
        <v>1000057935</v>
      </c>
      <c r="H1021" s="28" t="s">
        <v>8</v>
      </c>
      <c r="I1021" s="29">
        <v>133650</v>
      </c>
      <c r="J1021" s="29">
        <v>24057</v>
      </c>
      <c r="K1021" s="23">
        <f t="shared" si="43"/>
        <v>157707</v>
      </c>
      <c r="L1021" s="30"/>
    </row>
    <row r="1022" spans="1:12" x14ac:dyDescent="0.25">
      <c r="A1022" s="24">
        <v>44887</v>
      </c>
      <c r="B1022" s="25" t="s">
        <v>767</v>
      </c>
      <c r="C1022" s="25" t="s">
        <v>1487</v>
      </c>
      <c r="D1022" s="26" t="s">
        <v>768</v>
      </c>
      <c r="E1022" s="26">
        <v>2666</v>
      </c>
      <c r="F1022" s="26" t="s">
        <v>1298</v>
      </c>
      <c r="G1022" s="26">
        <v>1000057959</v>
      </c>
      <c r="H1022" s="28" t="s">
        <v>8</v>
      </c>
      <c r="I1022" s="29">
        <v>71220</v>
      </c>
      <c r="J1022" s="29">
        <v>12819.6</v>
      </c>
      <c r="K1022" s="23">
        <f t="shared" si="43"/>
        <v>84039.6</v>
      </c>
      <c r="L1022" s="30"/>
    </row>
    <row r="1023" spans="1:12" x14ac:dyDescent="0.25">
      <c r="A1023" s="24">
        <v>44890</v>
      </c>
      <c r="B1023" s="25" t="s">
        <v>767</v>
      </c>
      <c r="C1023" s="25"/>
      <c r="D1023" s="26" t="s">
        <v>768</v>
      </c>
      <c r="E1023" s="26">
        <v>2674</v>
      </c>
      <c r="F1023" s="26" t="s">
        <v>1303</v>
      </c>
      <c r="G1023" s="26">
        <v>1000057986</v>
      </c>
      <c r="H1023" s="28" t="s">
        <v>8</v>
      </c>
      <c r="I1023" s="29">
        <v>136591</v>
      </c>
      <c r="J1023" s="29">
        <v>21406.38</v>
      </c>
      <c r="K1023" s="23">
        <f t="shared" si="43"/>
        <v>157997.38</v>
      </c>
      <c r="L1023" s="30"/>
    </row>
    <row r="1024" spans="1:12" x14ac:dyDescent="0.25">
      <c r="A1024" s="24">
        <v>44890</v>
      </c>
      <c r="B1024" s="25" t="s">
        <v>767</v>
      </c>
      <c r="C1024" s="25"/>
      <c r="D1024" s="26" t="s">
        <v>768</v>
      </c>
      <c r="E1024" s="26">
        <v>2676</v>
      </c>
      <c r="F1024" s="26" t="s">
        <v>1299</v>
      </c>
      <c r="G1024" s="26">
        <v>1000057993</v>
      </c>
      <c r="H1024" s="28" t="s">
        <v>18</v>
      </c>
      <c r="I1024" s="29">
        <v>125000</v>
      </c>
      <c r="J1024" s="29">
        <v>0</v>
      </c>
      <c r="K1024" s="23">
        <f t="shared" si="43"/>
        <v>125000</v>
      </c>
      <c r="L1024" s="30"/>
    </row>
    <row r="1025" spans="1:12" x14ac:dyDescent="0.25">
      <c r="A1025" s="24">
        <v>44893</v>
      </c>
      <c r="B1025" s="25" t="s">
        <v>767</v>
      </c>
      <c r="C1025" s="25" t="s">
        <v>1487</v>
      </c>
      <c r="D1025" s="26" t="s">
        <v>768</v>
      </c>
      <c r="E1025" s="26">
        <v>2682</v>
      </c>
      <c r="F1025" s="26" t="s">
        <v>1305</v>
      </c>
      <c r="G1025" s="27">
        <v>1000057994</v>
      </c>
      <c r="H1025" s="28" t="s">
        <v>8</v>
      </c>
      <c r="I1025" s="29">
        <v>77000</v>
      </c>
      <c r="J1025" s="29">
        <v>13860</v>
      </c>
      <c r="K1025" s="23">
        <f t="shared" si="43"/>
        <v>90860</v>
      </c>
      <c r="L1025" s="30"/>
    </row>
    <row r="1026" spans="1:12" x14ac:dyDescent="0.25">
      <c r="A1026" s="24">
        <v>44562</v>
      </c>
      <c r="B1026" s="25" t="s">
        <v>767</v>
      </c>
      <c r="C1026" s="25" t="s">
        <v>1487</v>
      </c>
      <c r="D1026" s="26" t="s">
        <v>768</v>
      </c>
      <c r="E1026" s="26">
        <v>2698</v>
      </c>
      <c r="F1026" s="26" t="s">
        <v>1302</v>
      </c>
      <c r="G1026" s="26">
        <v>1000058014</v>
      </c>
      <c r="H1026" s="28" t="s">
        <v>8</v>
      </c>
      <c r="I1026" s="29">
        <v>135000</v>
      </c>
      <c r="J1026" s="29">
        <v>24300</v>
      </c>
      <c r="K1026" s="23">
        <f t="shared" si="43"/>
        <v>159300</v>
      </c>
      <c r="L1026" s="30"/>
    </row>
    <row r="1027" spans="1:12" x14ac:dyDescent="0.25">
      <c r="A1027" s="24">
        <v>44896</v>
      </c>
      <c r="B1027" s="25" t="s">
        <v>767</v>
      </c>
      <c r="C1027" s="25"/>
      <c r="D1027" s="26" t="s">
        <v>768</v>
      </c>
      <c r="E1027" s="26">
        <v>2700</v>
      </c>
      <c r="F1027" s="26" t="s">
        <v>1296</v>
      </c>
      <c r="G1027" s="26">
        <v>1000058026</v>
      </c>
      <c r="H1027" s="28" t="s">
        <v>18</v>
      </c>
      <c r="I1027" s="29">
        <v>11870</v>
      </c>
      <c r="J1027" s="29">
        <v>2136.6</v>
      </c>
      <c r="K1027" s="23">
        <f t="shared" si="43"/>
        <v>14006.6</v>
      </c>
      <c r="L1027" s="30"/>
    </row>
    <row r="1028" spans="1:12" ht="29.25" x14ac:dyDescent="0.25">
      <c r="A1028" s="24">
        <v>44908</v>
      </c>
      <c r="B1028" s="25" t="s">
        <v>767</v>
      </c>
      <c r="C1028" s="25"/>
      <c r="D1028" s="26" t="s">
        <v>768</v>
      </c>
      <c r="E1028" s="26">
        <v>2740</v>
      </c>
      <c r="F1028" s="26" t="s">
        <v>1304</v>
      </c>
      <c r="G1028" s="27" t="s">
        <v>1122</v>
      </c>
      <c r="H1028" s="28" t="s">
        <v>18</v>
      </c>
      <c r="I1028" s="29">
        <v>22000</v>
      </c>
      <c r="J1028" s="29">
        <v>0</v>
      </c>
      <c r="K1028" s="23">
        <f t="shared" si="43"/>
        <v>22000</v>
      </c>
      <c r="L1028" s="30"/>
    </row>
    <row r="1029" spans="1:12" x14ac:dyDescent="0.25">
      <c r="A1029" s="24">
        <v>44909</v>
      </c>
      <c r="B1029" s="25" t="s">
        <v>767</v>
      </c>
      <c r="C1029" s="25"/>
      <c r="D1029" s="26" t="s">
        <v>768</v>
      </c>
      <c r="E1029" s="26">
        <v>2754</v>
      </c>
      <c r="F1029" s="26" t="s">
        <v>1306</v>
      </c>
      <c r="G1029" s="27">
        <v>1000058080</v>
      </c>
      <c r="H1029" s="28" t="s">
        <v>18</v>
      </c>
      <c r="I1029" s="29">
        <v>160000</v>
      </c>
      <c r="J1029" s="29">
        <v>0</v>
      </c>
      <c r="K1029" s="23">
        <f t="shared" si="43"/>
        <v>160000</v>
      </c>
      <c r="L1029" s="30"/>
    </row>
    <row r="1030" spans="1:12" x14ac:dyDescent="0.25">
      <c r="A1030" s="24">
        <v>44918</v>
      </c>
      <c r="B1030" s="25" t="s">
        <v>767</v>
      </c>
      <c r="C1030" s="25" t="s">
        <v>1487</v>
      </c>
      <c r="D1030" s="26" t="s">
        <v>768</v>
      </c>
      <c r="E1030" s="26">
        <v>2758</v>
      </c>
      <c r="F1030" s="26" t="s">
        <v>1307</v>
      </c>
      <c r="G1030" s="27">
        <v>1000058117</v>
      </c>
      <c r="H1030" s="28" t="s">
        <v>684</v>
      </c>
      <c r="I1030" s="29">
        <v>130200</v>
      </c>
      <c r="J1030" s="29">
        <v>23436</v>
      </c>
      <c r="K1030" s="23">
        <f t="shared" si="43"/>
        <v>153636</v>
      </c>
      <c r="L1030" s="30"/>
    </row>
    <row r="1031" spans="1:12" x14ac:dyDescent="0.25">
      <c r="A1031" s="24">
        <v>44936</v>
      </c>
      <c r="B1031" s="25" t="s">
        <v>767</v>
      </c>
      <c r="C1031" s="25" t="s">
        <v>1487</v>
      </c>
      <c r="D1031" s="26" t="s">
        <v>768</v>
      </c>
      <c r="E1031" s="26">
        <v>947</v>
      </c>
      <c r="F1031" s="26" t="s">
        <v>1456</v>
      </c>
      <c r="G1031" s="27">
        <v>1000058157</v>
      </c>
      <c r="H1031" s="28" t="s">
        <v>1457</v>
      </c>
      <c r="I1031" s="29">
        <v>120000</v>
      </c>
      <c r="J1031" s="29">
        <v>21600</v>
      </c>
      <c r="K1031" s="23">
        <f t="shared" si="43"/>
        <v>141600</v>
      </c>
      <c r="L1031" s="30"/>
    </row>
    <row r="1032" spans="1:12" x14ac:dyDescent="0.25">
      <c r="A1032" s="24">
        <v>44950</v>
      </c>
      <c r="B1032" s="25" t="s">
        <v>767</v>
      </c>
      <c r="C1032" s="25" t="s">
        <v>1487</v>
      </c>
      <c r="D1032" s="26" t="s">
        <v>768</v>
      </c>
      <c r="E1032" s="26">
        <v>960</v>
      </c>
      <c r="F1032" s="26" t="s">
        <v>1585</v>
      </c>
      <c r="G1032" s="27">
        <v>1000058183</v>
      </c>
      <c r="H1032" s="28" t="s">
        <v>8</v>
      </c>
      <c r="I1032" s="29">
        <v>98500</v>
      </c>
      <c r="J1032" s="29">
        <v>0</v>
      </c>
      <c r="K1032" s="23">
        <f t="shared" si="43"/>
        <v>98500</v>
      </c>
      <c r="L1032" s="30"/>
    </row>
    <row r="1033" spans="1:12" x14ac:dyDescent="0.25">
      <c r="A1033" s="51"/>
      <c r="B1033" s="52" t="str">
        <f>B1034</f>
        <v>ROSMED HEALTHE E.I.R.L.</v>
      </c>
      <c r="C1033" s="52"/>
      <c r="D1033" s="53">
        <f>D1034</f>
        <v>132207858</v>
      </c>
      <c r="E1033" s="139" t="s">
        <v>18</v>
      </c>
      <c r="F1033" s="140"/>
      <c r="G1033" s="140"/>
      <c r="H1033" s="141"/>
      <c r="I1033" s="54"/>
      <c r="J1033" s="54"/>
      <c r="K1033" s="54"/>
      <c r="L1033" s="68">
        <f>SUM(K1034:K1038)</f>
        <v>363800</v>
      </c>
    </row>
    <row r="1034" spans="1:12" x14ac:dyDescent="0.25">
      <c r="A1034" s="24">
        <v>44536</v>
      </c>
      <c r="B1034" s="25" t="s">
        <v>116</v>
      </c>
      <c r="C1034" s="25" t="s">
        <v>1486</v>
      </c>
      <c r="D1034" s="26">
        <v>132207858</v>
      </c>
      <c r="E1034" s="26">
        <v>15</v>
      </c>
      <c r="F1034" s="26" t="s">
        <v>790</v>
      </c>
      <c r="G1034" s="26">
        <v>1000055474</v>
      </c>
      <c r="H1034" s="28" t="s">
        <v>18</v>
      </c>
      <c r="I1034" s="29">
        <v>80000</v>
      </c>
      <c r="J1034" s="29">
        <v>0</v>
      </c>
      <c r="K1034" s="23">
        <f>I1034+J1034-L1034</f>
        <v>80000</v>
      </c>
      <c r="L1034" s="35"/>
    </row>
    <row r="1035" spans="1:12" x14ac:dyDescent="0.25">
      <c r="A1035" s="24">
        <v>44546</v>
      </c>
      <c r="B1035" s="25" t="s">
        <v>116</v>
      </c>
      <c r="C1035" s="25" t="s">
        <v>1486</v>
      </c>
      <c r="D1035" s="26">
        <v>132207858</v>
      </c>
      <c r="E1035" s="26">
        <v>23</v>
      </c>
      <c r="F1035" s="26" t="s">
        <v>360</v>
      </c>
      <c r="G1035" s="26">
        <v>1000055589</v>
      </c>
      <c r="H1035" s="28" t="s">
        <v>18</v>
      </c>
      <c r="I1035" s="29">
        <v>118800</v>
      </c>
      <c r="J1035" s="29">
        <v>0</v>
      </c>
      <c r="K1035" s="23">
        <f>I1035+J1035-L1035</f>
        <v>118800</v>
      </c>
      <c r="L1035" s="35"/>
    </row>
    <row r="1036" spans="1:12" x14ac:dyDescent="0.25">
      <c r="A1036" s="24">
        <v>44546</v>
      </c>
      <c r="B1036" s="25" t="s">
        <v>116</v>
      </c>
      <c r="C1036" s="25" t="s">
        <v>1486</v>
      </c>
      <c r="D1036" s="26">
        <v>132207858</v>
      </c>
      <c r="E1036" s="26">
        <v>22</v>
      </c>
      <c r="F1036" s="26" t="s">
        <v>359</v>
      </c>
      <c r="G1036" s="26">
        <v>1000055636</v>
      </c>
      <c r="H1036" s="28" t="s">
        <v>18</v>
      </c>
      <c r="I1036" s="29">
        <v>118800</v>
      </c>
      <c r="J1036" s="29">
        <v>0</v>
      </c>
      <c r="K1036" s="23">
        <f>I1036+J1036-L1036</f>
        <v>118800</v>
      </c>
      <c r="L1036" s="35"/>
    </row>
    <row r="1037" spans="1:12" x14ac:dyDescent="0.25">
      <c r="A1037" s="24">
        <v>44552</v>
      </c>
      <c r="B1037" s="25" t="s">
        <v>116</v>
      </c>
      <c r="C1037" s="25" t="s">
        <v>1486</v>
      </c>
      <c r="D1037" s="26">
        <v>132207858</v>
      </c>
      <c r="E1037" s="26">
        <v>24</v>
      </c>
      <c r="F1037" s="26" t="s">
        <v>361</v>
      </c>
      <c r="G1037" s="26">
        <v>1000055670</v>
      </c>
      <c r="H1037" s="28" t="s">
        <v>18</v>
      </c>
      <c r="I1037" s="29">
        <v>46200</v>
      </c>
      <c r="J1037" s="29">
        <v>0</v>
      </c>
      <c r="K1037" s="23">
        <f>I1037+J1037-L1037</f>
        <v>46200</v>
      </c>
      <c r="L1037" s="35"/>
    </row>
    <row r="1038" spans="1:12" x14ac:dyDescent="0.25">
      <c r="A1038" s="51"/>
      <c r="B1038" s="52" t="str">
        <f>B1039</f>
        <v xml:space="preserve">SANOZ FARMACEUTICA </v>
      </c>
      <c r="C1038" s="52"/>
      <c r="D1038" s="53">
        <f>D1039</f>
        <v>122013121</v>
      </c>
      <c r="E1038" s="139" t="s">
        <v>791</v>
      </c>
      <c r="F1038" s="140"/>
      <c r="G1038" s="140"/>
      <c r="H1038" s="141"/>
      <c r="I1038" s="54"/>
      <c r="J1038" s="54"/>
      <c r="K1038" s="54"/>
      <c r="L1038" s="55">
        <f>SUM(K1039:K1042)</f>
        <v>492250</v>
      </c>
    </row>
    <row r="1039" spans="1:12" ht="29.25" x14ac:dyDescent="0.25">
      <c r="A1039" s="24">
        <v>44881</v>
      </c>
      <c r="B1039" s="25" t="s">
        <v>1308</v>
      </c>
      <c r="C1039" s="25"/>
      <c r="D1039" s="26">
        <v>122013121</v>
      </c>
      <c r="E1039" s="26">
        <v>24129</v>
      </c>
      <c r="F1039" s="26" t="s">
        <v>873</v>
      </c>
      <c r="G1039" s="27" t="s">
        <v>1309</v>
      </c>
      <c r="H1039" s="28" t="s">
        <v>37</v>
      </c>
      <c r="I1039" s="29">
        <v>92250</v>
      </c>
      <c r="J1039" s="29">
        <v>0</v>
      </c>
      <c r="K1039" s="23">
        <f>I1039+J1039-L1039</f>
        <v>92250</v>
      </c>
      <c r="L1039" s="35"/>
    </row>
    <row r="1040" spans="1:12" ht="29.25" x14ac:dyDescent="0.25">
      <c r="A1040" s="24">
        <v>44904</v>
      </c>
      <c r="B1040" s="25" t="s">
        <v>1308</v>
      </c>
      <c r="C1040" s="25"/>
      <c r="D1040" s="26">
        <v>122013121</v>
      </c>
      <c r="E1040" s="26">
        <v>24189</v>
      </c>
      <c r="F1040" s="26" t="s">
        <v>1084</v>
      </c>
      <c r="G1040" s="27" t="s">
        <v>1277</v>
      </c>
      <c r="H1040" s="28" t="s">
        <v>37</v>
      </c>
      <c r="I1040" s="29">
        <v>55000</v>
      </c>
      <c r="J1040" s="29">
        <v>0</v>
      </c>
      <c r="K1040" s="23">
        <f>I1040+J1040-L1040</f>
        <v>55000</v>
      </c>
      <c r="L1040" s="30"/>
    </row>
    <row r="1041" spans="1:12" x14ac:dyDescent="0.25">
      <c r="A1041" s="24">
        <v>44949</v>
      </c>
      <c r="B1041" s="25" t="s">
        <v>1308</v>
      </c>
      <c r="C1041" s="25"/>
      <c r="D1041" s="26">
        <v>122013121</v>
      </c>
      <c r="E1041" s="26">
        <v>24261</v>
      </c>
      <c r="F1041" s="26" t="s">
        <v>1458</v>
      </c>
      <c r="G1041" s="27" t="s">
        <v>1459</v>
      </c>
      <c r="H1041" s="28" t="s">
        <v>18</v>
      </c>
      <c r="I1041" s="29">
        <v>345000</v>
      </c>
      <c r="J1041" s="29">
        <v>0</v>
      </c>
      <c r="K1041" s="23">
        <f>I1041+J1041-L1041</f>
        <v>345000</v>
      </c>
      <c r="L1041" s="30"/>
    </row>
    <row r="1042" spans="1:12" x14ac:dyDescent="0.25">
      <c r="A1042" s="51"/>
      <c r="B1042" s="52" t="str">
        <f>B1043</f>
        <v>SAGA PHARMA</v>
      </c>
      <c r="C1042" s="52"/>
      <c r="D1042" s="53" t="str">
        <f>D1043</f>
        <v>131257887</v>
      </c>
      <c r="E1042" s="139" t="s">
        <v>791</v>
      </c>
      <c r="F1042" s="140"/>
      <c r="G1042" s="140"/>
      <c r="H1042" s="141"/>
      <c r="I1042" s="54"/>
      <c r="J1042" s="54"/>
      <c r="K1042" s="54"/>
      <c r="L1042" s="55">
        <f>SUM(K1043:K1052)</f>
        <v>790826</v>
      </c>
    </row>
    <row r="1043" spans="1:12" x14ac:dyDescent="0.25">
      <c r="A1043" s="24">
        <v>44652</v>
      </c>
      <c r="B1043" s="25" t="s">
        <v>792</v>
      </c>
      <c r="C1043" s="25" t="s">
        <v>1482</v>
      </c>
      <c r="D1043" s="26" t="s">
        <v>793</v>
      </c>
      <c r="E1043" s="26">
        <v>2369</v>
      </c>
      <c r="F1043" s="26" t="s">
        <v>633</v>
      </c>
      <c r="G1043" s="26">
        <v>1000056346</v>
      </c>
      <c r="H1043" s="28" t="s">
        <v>37</v>
      </c>
      <c r="I1043" s="29">
        <v>126500</v>
      </c>
      <c r="J1043" s="29">
        <v>22770</v>
      </c>
      <c r="K1043" s="23">
        <f t="shared" ref="K1043:K1051" si="44">I1043+J1043-L1043</f>
        <v>149270</v>
      </c>
      <c r="L1043" s="35"/>
    </row>
    <row r="1044" spans="1:12" x14ac:dyDescent="0.25">
      <c r="A1044" s="24">
        <v>44715</v>
      </c>
      <c r="B1044" s="25" t="s">
        <v>792</v>
      </c>
      <c r="C1044" s="25"/>
      <c r="D1044" s="26" t="s">
        <v>793</v>
      </c>
      <c r="E1044" s="26">
        <v>2453</v>
      </c>
      <c r="F1044" s="26" t="s">
        <v>353</v>
      </c>
      <c r="G1044" s="26">
        <v>1000056801</v>
      </c>
      <c r="H1044" s="28" t="s">
        <v>8</v>
      </c>
      <c r="I1044" s="29">
        <v>114100</v>
      </c>
      <c r="J1044" s="29">
        <v>3078</v>
      </c>
      <c r="K1044" s="23">
        <f t="shared" si="44"/>
        <v>117178</v>
      </c>
      <c r="L1044" s="35"/>
    </row>
    <row r="1045" spans="1:12" x14ac:dyDescent="0.25">
      <c r="A1045" s="24">
        <v>44715</v>
      </c>
      <c r="B1045" s="25" t="s">
        <v>792</v>
      </c>
      <c r="C1045" s="25"/>
      <c r="D1045" s="26" t="s">
        <v>793</v>
      </c>
      <c r="E1045" s="26">
        <v>2454</v>
      </c>
      <c r="F1045" s="26" t="s">
        <v>795</v>
      </c>
      <c r="G1045" s="26">
        <v>1000056808</v>
      </c>
      <c r="H1045" s="28" t="s">
        <v>445</v>
      </c>
      <c r="I1045" s="29">
        <v>74250</v>
      </c>
      <c r="J1045" s="29">
        <v>0</v>
      </c>
      <c r="K1045" s="23">
        <f t="shared" si="44"/>
        <v>74250</v>
      </c>
      <c r="L1045" s="35"/>
    </row>
    <row r="1046" spans="1:12" x14ac:dyDescent="0.25">
      <c r="A1046" s="24">
        <v>44732</v>
      </c>
      <c r="B1046" s="25" t="s">
        <v>792</v>
      </c>
      <c r="C1046" s="25"/>
      <c r="D1046" s="26" t="s">
        <v>793</v>
      </c>
      <c r="E1046" s="26">
        <v>2480</v>
      </c>
      <c r="F1046" s="26" t="s">
        <v>425</v>
      </c>
      <c r="G1046" s="26">
        <v>1000056925</v>
      </c>
      <c r="H1046" s="28" t="s">
        <v>445</v>
      </c>
      <c r="I1046" s="29">
        <v>79000</v>
      </c>
      <c r="J1046" s="29">
        <v>0</v>
      </c>
      <c r="K1046" s="23">
        <f t="shared" si="44"/>
        <v>79000</v>
      </c>
      <c r="L1046" s="35"/>
    </row>
    <row r="1047" spans="1:12" x14ac:dyDescent="0.25">
      <c r="A1047" s="24">
        <v>44739</v>
      </c>
      <c r="B1047" s="25" t="s">
        <v>792</v>
      </c>
      <c r="C1047" s="25"/>
      <c r="D1047" s="26" t="s">
        <v>793</v>
      </c>
      <c r="E1047" s="26">
        <v>2492</v>
      </c>
      <c r="F1047" s="26" t="s">
        <v>796</v>
      </c>
      <c r="G1047" s="26">
        <v>1000056953</v>
      </c>
      <c r="H1047" s="28" t="s">
        <v>445</v>
      </c>
      <c r="I1047" s="29">
        <v>132000</v>
      </c>
      <c r="J1047" s="29">
        <v>23760</v>
      </c>
      <c r="K1047" s="23">
        <f t="shared" si="44"/>
        <v>155760</v>
      </c>
      <c r="L1047" s="35"/>
    </row>
    <row r="1048" spans="1:12" x14ac:dyDescent="0.25">
      <c r="A1048" s="24">
        <v>44778</v>
      </c>
      <c r="B1048" s="25" t="s">
        <v>792</v>
      </c>
      <c r="C1048" s="25" t="s">
        <v>1482</v>
      </c>
      <c r="D1048" s="26" t="s">
        <v>793</v>
      </c>
      <c r="E1048" s="26">
        <v>2540</v>
      </c>
      <c r="F1048" s="26" t="s">
        <v>432</v>
      </c>
      <c r="G1048" s="26">
        <v>1000057241</v>
      </c>
      <c r="H1048" s="28" t="s">
        <v>794</v>
      </c>
      <c r="I1048" s="29">
        <v>18250</v>
      </c>
      <c r="J1048" s="29">
        <v>3285</v>
      </c>
      <c r="K1048" s="23">
        <f t="shared" si="44"/>
        <v>21535</v>
      </c>
      <c r="L1048" s="35"/>
    </row>
    <row r="1049" spans="1:12" x14ac:dyDescent="0.25">
      <c r="A1049" s="24">
        <v>44781</v>
      </c>
      <c r="B1049" s="25" t="s">
        <v>792</v>
      </c>
      <c r="C1049" s="25"/>
      <c r="D1049" s="26" t="s">
        <v>793</v>
      </c>
      <c r="E1049" s="26">
        <v>2541</v>
      </c>
      <c r="F1049" s="26" t="s">
        <v>431</v>
      </c>
      <c r="G1049" s="26">
        <v>1000057242</v>
      </c>
      <c r="H1049" s="28" t="s">
        <v>794</v>
      </c>
      <c r="I1049" s="29">
        <v>122150</v>
      </c>
      <c r="J1049" s="29">
        <v>21987</v>
      </c>
      <c r="K1049" s="23">
        <f t="shared" si="44"/>
        <v>144137</v>
      </c>
      <c r="L1049" s="35"/>
    </row>
    <row r="1050" spans="1:12" x14ac:dyDescent="0.25">
      <c r="A1050" s="24">
        <v>44855</v>
      </c>
      <c r="B1050" s="25" t="s">
        <v>792</v>
      </c>
      <c r="C1050" s="25"/>
      <c r="D1050" s="26" t="s">
        <v>793</v>
      </c>
      <c r="E1050" s="26">
        <v>2622</v>
      </c>
      <c r="F1050" s="26" t="s">
        <v>440</v>
      </c>
      <c r="G1050" s="26">
        <v>1000057735</v>
      </c>
      <c r="H1050" s="28" t="s">
        <v>1081</v>
      </c>
      <c r="I1050" s="29">
        <v>40800</v>
      </c>
      <c r="J1050" s="29">
        <v>0</v>
      </c>
      <c r="K1050" s="23">
        <f t="shared" si="44"/>
        <v>40800</v>
      </c>
      <c r="L1050" s="35"/>
    </row>
    <row r="1051" spans="1:12" x14ac:dyDescent="0.25">
      <c r="A1051" s="24">
        <v>44883</v>
      </c>
      <c r="B1051" s="25" t="s">
        <v>792</v>
      </c>
      <c r="C1051" s="25" t="s">
        <v>1487</v>
      </c>
      <c r="D1051" s="26" t="s">
        <v>793</v>
      </c>
      <c r="E1051" s="26">
        <v>2660</v>
      </c>
      <c r="F1051" s="26" t="s">
        <v>1202</v>
      </c>
      <c r="G1051" s="26">
        <v>1000057920</v>
      </c>
      <c r="H1051" s="28" t="s">
        <v>782</v>
      </c>
      <c r="I1051" s="29">
        <v>8500</v>
      </c>
      <c r="J1051" s="29">
        <v>396</v>
      </c>
      <c r="K1051" s="23">
        <f t="shared" si="44"/>
        <v>8896</v>
      </c>
      <c r="L1051" s="35"/>
    </row>
    <row r="1052" spans="1:12" x14ac:dyDescent="0.25">
      <c r="A1052" s="51"/>
      <c r="B1052" s="52" t="str">
        <f>B1053</f>
        <v xml:space="preserve">SANDRY GOMEZ RODRIGUEZ </v>
      </c>
      <c r="C1052" s="52"/>
      <c r="D1052" s="53" t="str">
        <f>D1053</f>
        <v>00109264465</v>
      </c>
      <c r="E1052" s="139" t="str">
        <f>H1053</f>
        <v>MUSLO POLLO</v>
      </c>
      <c r="F1052" s="140"/>
      <c r="G1052" s="140"/>
      <c r="H1052" s="141"/>
      <c r="I1052" s="54"/>
      <c r="J1052" s="54"/>
      <c r="K1052" s="54"/>
      <c r="L1052" s="68">
        <f>SUM(K1053:K1071)</f>
        <v>3228230</v>
      </c>
    </row>
    <row r="1053" spans="1:12" x14ac:dyDescent="0.25">
      <c r="A1053" s="24">
        <v>44509</v>
      </c>
      <c r="B1053" s="25" t="s">
        <v>9</v>
      </c>
      <c r="C1053" s="25" t="s">
        <v>1486</v>
      </c>
      <c r="D1053" s="26" t="s">
        <v>118</v>
      </c>
      <c r="E1053" s="26">
        <v>343</v>
      </c>
      <c r="F1053" s="125" t="s">
        <v>321</v>
      </c>
      <c r="G1053" s="26">
        <v>1000055240</v>
      </c>
      <c r="H1053" s="28" t="s">
        <v>797</v>
      </c>
      <c r="I1053" s="29">
        <v>99860</v>
      </c>
      <c r="J1053" s="29">
        <v>0</v>
      </c>
      <c r="K1053" s="23">
        <f t="shared" ref="K1053:K1071" si="45">I1053+J1053-L1053</f>
        <v>99860</v>
      </c>
      <c r="L1053" s="35"/>
    </row>
    <row r="1054" spans="1:12" x14ac:dyDescent="0.25">
      <c r="A1054" s="24">
        <v>44561</v>
      </c>
      <c r="B1054" s="25" t="s">
        <v>9</v>
      </c>
      <c r="C1054" s="25" t="s">
        <v>1486</v>
      </c>
      <c r="D1054" s="26" t="s">
        <v>118</v>
      </c>
      <c r="E1054" s="26">
        <v>363</v>
      </c>
      <c r="F1054" s="125" t="s">
        <v>416</v>
      </c>
      <c r="G1054" s="26">
        <v>1000055572</v>
      </c>
      <c r="H1054" s="28" t="s">
        <v>798</v>
      </c>
      <c r="I1054" s="29">
        <v>75800</v>
      </c>
      <c r="J1054" s="29">
        <v>0</v>
      </c>
      <c r="K1054" s="23">
        <f t="shared" si="45"/>
        <v>75800</v>
      </c>
      <c r="L1054" s="35"/>
    </row>
    <row r="1055" spans="1:12" x14ac:dyDescent="0.25">
      <c r="A1055" s="24">
        <v>44561</v>
      </c>
      <c r="B1055" s="25" t="s">
        <v>9</v>
      </c>
      <c r="C1055" s="25" t="s">
        <v>1486</v>
      </c>
      <c r="D1055" s="26" t="s">
        <v>118</v>
      </c>
      <c r="E1055" s="26">
        <v>364</v>
      </c>
      <c r="F1055" s="125" t="s">
        <v>646</v>
      </c>
      <c r="G1055" s="26">
        <v>1000055573</v>
      </c>
      <c r="H1055" s="28" t="s">
        <v>799</v>
      </c>
      <c r="I1055" s="29">
        <v>75800</v>
      </c>
      <c r="J1055" s="29">
        <v>0</v>
      </c>
      <c r="K1055" s="23">
        <f t="shared" si="45"/>
        <v>75800</v>
      </c>
      <c r="L1055" s="35"/>
    </row>
    <row r="1056" spans="1:12" x14ac:dyDescent="0.25">
      <c r="A1056" s="24">
        <v>44740</v>
      </c>
      <c r="B1056" s="25" t="s">
        <v>9</v>
      </c>
      <c r="C1056" s="25"/>
      <c r="D1056" s="26" t="s">
        <v>118</v>
      </c>
      <c r="E1056" s="26">
        <v>404</v>
      </c>
      <c r="F1056" s="125" t="s">
        <v>344</v>
      </c>
      <c r="G1056" s="26" t="s">
        <v>801</v>
      </c>
      <c r="H1056" s="28" t="s">
        <v>38</v>
      </c>
      <c r="I1056" s="29">
        <v>354610</v>
      </c>
      <c r="J1056" s="29">
        <v>0</v>
      </c>
      <c r="K1056" s="23">
        <f t="shared" si="45"/>
        <v>354610</v>
      </c>
      <c r="L1056" s="35"/>
    </row>
    <row r="1057" spans="1:12" x14ac:dyDescent="0.25">
      <c r="A1057" s="24">
        <v>44926</v>
      </c>
      <c r="B1057" s="25" t="s">
        <v>9</v>
      </c>
      <c r="C1057" s="25" t="s">
        <v>1487</v>
      </c>
      <c r="D1057" s="26" t="s">
        <v>118</v>
      </c>
      <c r="E1057" s="26">
        <v>404</v>
      </c>
      <c r="F1057" s="26" t="s">
        <v>344</v>
      </c>
      <c r="G1057" s="27"/>
      <c r="H1057" s="28" t="s">
        <v>38</v>
      </c>
      <c r="I1057" s="29">
        <v>354610</v>
      </c>
      <c r="J1057" s="29">
        <v>0</v>
      </c>
      <c r="K1057" s="23">
        <f t="shared" si="45"/>
        <v>354610</v>
      </c>
      <c r="L1057" s="35"/>
    </row>
    <row r="1058" spans="1:12" x14ac:dyDescent="0.25">
      <c r="A1058" s="24">
        <v>44770</v>
      </c>
      <c r="B1058" s="25" t="s">
        <v>9</v>
      </c>
      <c r="C1058" s="25" t="s">
        <v>1482</v>
      </c>
      <c r="D1058" s="26" t="s">
        <v>118</v>
      </c>
      <c r="E1058" s="26">
        <v>405</v>
      </c>
      <c r="F1058" s="125" t="s">
        <v>346</v>
      </c>
      <c r="G1058" s="26">
        <v>1000057361</v>
      </c>
      <c r="H1058" s="28" t="s">
        <v>38</v>
      </c>
      <c r="I1058" s="29">
        <v>152760</v>
      </c>
      <c r="J1058" s="29">
        <v>0</v>
      </c>
      <c r="K1058" s="23">
        <f t="shared" si="45"/>
        <v>152760</v>
      </c>
      <c r="L1058" s="35"/>
    </row>
    <row r="1059" spans="1:12" x14ac:dyDescent="0.25">
      <c r="A1059" s="24">
        <v>44796</v>
      </c>
      <c r="B1059" s="25" t="s">
        <v>9</v>
      </c>
      <c r="C1059" s="25" t="s">
        <v>1482</v>
      </c>
      <c r="D1059" s="26" t="s">
        <v>118</v>
      </c>
      <c r="E1059" s="26">
        <v>412</v>
      </c>
      <c r="F1059" s="98" t="s">
        <v>802</v>
      </c>
      <c r="G1059" s="26">
        <v>1000057361</v>
      </c>
      <c r="H1059" s="28" t="s">
        <v>38</v>
      </c>
      <c r="I1059" s="29">
        <v>152760</v>
      </c>
      <c r="J1059" s="29">
        <v>0</v>
      </c>
      <c r="K1059" s="23">
        <f t="shared" si="45"/>
        <v>152760</v>
      </c>
      <c r="L1059" s="35"/>
    </row>
    <row r="1060" spans="1:12" x14ac:dyDescent="0.25">
      <c r="A1060" s="24">
        <v>44813</v>
      </c>
      <c r="B1060" s="25" t="s">
        <v>9</v>
      </c>
      <c r="C1060" s="25" t="s">
        <v>1487</v>
      </c>
      <c r="D1060" s="26" t="s">
        <v>118</v>
      </c>
      <c r="E1060" s="26">
        <v>413</v>
      </c>
      <c r="F1060" s="26" t="s">
        <v>433</v>
      </c>
      <c r="G1060" s="26"/>
      <c r="H1060" s="28" t="s">
        <v>38</v>
      </c>
      <c r="I1060" s="29">
        <v>152760</v>
      </c>
      <c r="J1060" s="29">
        <v>0</v>
      </c>
      <c r="K1060" s="23">
        <f t="shared" si="45"/>
        <v>152760</v>
      </c>
      <c r="L1060" s="35"/>
    </row>
    <row r="1061" spans="1:12" x14ac:dyDescent="0.25">
      <c r="A1061" s="24">
        <v>44827</v>
      </c>
      <c r="B1061" s="25" t="s">
        <v>9</v>
      </c>
      <c r="C1061" s="25"/>
      <c r="D1061" s="26" t="s">
        <v>118</v>
      </c>
      <c r="E1061" s="26">
        <v>415</v>
      </c>
      <c r="F1061" s="125" t="s">
        <v>431</v>
      </c>
      <c r="G1061" s="26">
        <v>1000057566</v>
      </c>
      <c r="H1061" s="28" t="s">
        <v>38</v>
      </c>
      <c r="I1061" s="29">
        <v>152760</v>
      </c>
      <c r="J1061" s="29">
        <v>0</v>
      </c>
      <c r="K1061" s="23">
        <f t="shared" si="45"/>
        <v>152760</v>
      </c>
      <c r="L1061" s="35"/>
    </row>
    <row r="1062" spans="1:12" ht="29.25" x14ac:dyDescent="0.25">
      <c r="A1062" s="24">
        <v>44841</v>
      </c>
      <c r="B1062" s="25" t="s">
        <v>9</v>
      </c>
      <c r="C1062" s="25" t="s">
        <v>1487</v>
      </c>
      <c r="D1062" s="26" t="s">
        <v>118</v>
      </c>
      <c r="E1062" s="26">
        <v>417</v>
      </c>
      <c r="F1062" s="125" t="s">
        <v>1083</v>
      </c>
      <c r="G1062" s="27" t="s">
        <v>1082</v>
      </c>
      <c r="H1062" s="28" t="s">
        <v>38</v>
      </c>
      <c r="I1062" s="29">
        <v>152760</v>
      </c>
      <c r="J1062" s="29">
        <v>0</v>
      </c>
      <c r="K1062" s="23">
        <f t="shared" si="45"/>
        <v>152760</v>
      </c>
      <c r="L1062" s="35"/>
    </row>
    <row r="1063" spans="1:12" ht="29.25" x14ac:dyDescent="0.25">
      <c r="A1063" s="24">
        <v>44852</v>
      </c>
      <c r="B1063" s="25" t="s">
        <v>9</v>
      </c>
      <c r="C1063" s="25" t="s">
        <v>1487</v>
      </c>
      <c r="D1063" s="26" t="s">
        <v>118</v>
      </c>
      <c r="E1063" s="26">
        <v>418</v>
      </c>
      <c r="F1063" s="125" t="s">
        <v>436</v>
      </c>
      <c r="G1063" s="27" t="s">
        <v>1082</v>
      </c>
      <c r="H1063" s="28" t="s">
        <v>38</v>
      </c>
      <c r="I1063" s="29">
        <v>152760</v>
      </c>
      <c r="J1063" s="29">
        <v>0</v>
      </c>
      <c r="K1063" s="23">
        <f t="shared" si="45"/>
        <v>152760</v>
      </c>
      <c r="L1063" s="35"/>
    </row>
    <row r="1064" spans="1:12" ht="29.25" x14ac:dyDescent="0.25">
      <c r="A1064" s="24">
        <v>44882</v>
      </c>
      <c r="B1064" s="25" t="s">
        <v>9</v>
      </c>
      <c r="C1064" s="25"/>
      <c r="D1064" s="26" t="s">
        <v>118</v>
      </c>
      <c r="E1064" s="61">
        <v>421</v>
      </c>
      <c r="F1064" s="126" t="s">
        <v>1311</v>
      </c>
      <c r="G1064" s="111" t="s">
        <v>1082</v>
      </c>
      <c r="H1064" s="62" t="s">
        <v>38</v>
      </c>
      <c r="I1064" s="29">
        <v>152760</v>
      </c>
      <c r="J1064" s="29">
        <v>0</v>
      </c>
      <c r="K1064" s="23">
        <f t="shared" si="45"/>
        <v>152760</v>
      </c>
      <c r="L1064" s="35"/>
    </row>
    <row r="1065" spans="1:12" ht="29.25" x14ac:dyDescent="0.25">
      <c r="A1065" s="24">
        <v>44914</v>
      </c>
      <c r="B1065" s="25" t="s">
        <v>9</v>
      </c>
      <c r="C1065" s="25"/>
      <c r="D1065" s="59" t="s">
        <v>118</v>
      </c>
      <c r="E1065" s="47">
        <v>427</v>
      </c>
      <c r="F1065" s="47" t="s">
        <v>1312</v>
      </c>
      <c r="G1065" s="106" t="s">
        <v>1082</v>
      </c>
      <c r="H1065" s="48" t="s">
        <v>38</v>
      </c>
      <c r="I1065" s="50">
        <v>152760</v>
      </c>
      <c r="J1065" s="29">
        <v>0</v>
      </c>
      <c r="K1065" s="23">
        <f t="shared" si="45"/>
        <v>152760</v>
      </c>
      <c r="L1065" s="35"/>
    </row>
    <row r="1066" spans="1:12" ht="29.25" x14ac:dyDescent="0.25">
      <c r="A1066" s="24">
        <v>44897</v>
      </c>
      <c r="B1066" s="25" t="s">
        <v>9</v>
      </c>
      <c r="C1066" s="25"/>
      <c r="D1066" s="59" t="s">
        <v>118</v>
      </c>
      <c r="E1066" s="47">
        <v>429</v>
      </c>
      <c r="F1066" s="47" t="s">
        <v>1310</v>
      </c>
      <c r="G1066" s="106" t="s">
        <v>1082</v>
      </c>
      <c r="H1066" s="48" t="s">
        <v>38</v>
      </c>
      <c r="I1066" s="50">
        <v>152760</v>
      </c>
      <c r="J1066" s="29">
        <v>0</v>
      </c>
      <c r="K1066" s="23">
        <f t="shared" si="45"/>
        <v>152760</v>
      </c>
      <c r="L1066" s="35"/>
    </row>
    <row r="1067" spans="1:12" x14ac:dyDescent="0.25">
      <c r="A1067" s="24">
        <v>44926</v>
      </c>
      <c r="B1067" s="25" t="s">
        <v>9</v>
      </c>
      <c r="C1067" s="25" t="s">
        <v>1487</v>
      </c>
      <c r="D1067" s="59" t="s">
        <v>118</v>
      </c>
      <c r="E1067" s="47">
        <v>432</v>
      </c>
      <c r="F1067" s="47" t="s">
        <v>1194</v>
      </c>
      <c r="G1067" s="106"/>
      <c r="H1067" s="48" t="s">
        <v>38</v>
      </c>
      <c r="I1067" s="50">
        <v>111600</v>
      </c>
      <c r="J1067" s="29">
        <v>0</v>
      </c>
      <c r="K1067" s="23">
        <f t="shared" si="45"/>
        <v>111600</v>
      </c>
      <c r="L1067" s="35"/>
    </row>
    <row r="1068" spans="1:12" x14ac:dyDescent="0.25">
      <c r="A1068" s="24">
        <v>44940</v>
      </c>
      <c r="B1068" s="25" t="s">
        <v>9</v>
      </c>
      <c r="C1068" s="25"/>
      <c r="D1068" s="59" t="s">
        <v>118</v>
      </c>
      <c r="E1068" s="47">
        <v>435</v>
      </c>
      <c r="F1068" s="47" t="s">
        <v>458</v>
      </c>
      <c r="G1068" s="106" t="s">
        <v>1586</v>
      </c>
      <c r="H1068" s="48" t="s">
        <v>38</v>
      </c>
      <c r="I1068" s="50">
        <v>197910</v>
      </c>
      <c r="J1068" s="29">
        <v>0</v>
      </c>
      <c r="K1068" s="23">
        <f t="shared" si="45"/>
        <v>197910</v>
      </c>
      <c r="L1068" s="35"/>
    </row>
    <row r="1069" spans="1:12" x14ac:dyDescent="0.25">
      <c r="A1069" s="24">
        <v>44946</v>
      </c>
      <c r="B1069" s="25" t="s">
        <v>9</v>
      </c>
      <c r="C1069" s="25"/>
      <c r="D1069" s="59" t="s">
        <v>118</v>
      </c>
      <c r="E1069" s="47">
        <v>436</v>
      </c>
      <c r="F1069" s="47" t="s">
        <v>487</v>
      </c>
      <c r="G1069" s="106" t="s">
        <v>1586</v>
      </c>
      <c r="H1069" s="48" t="s">
        <v>38</v>
      </c>
      <c r="I1069" s="50">
        <v>194400</v>
      </c>
      <c r="J1069" s="29">
        <v>0</v>
      </c>
      <c r="K1069" s="23">
        <f t="shared" si="45"/>
        <v>194400</v>
      </c>
      <c r="L1069" s="35"/>
    </row>
    <row r="1070" spans="1:12" x14ac:dyDescent="0.25">
      <c r="A1070" s="24">
        <v>44981</v>
      </c>
      <c r="B1070" s="25" t="s">
        <v>9</v>
      </c>
      <c r="C1070" s="25"/>
      <c r="D1070" s="59" t="s">
        <v>118</v>
      </c>
      <c r="E1070" s="47">
        <v>442</v>
      </c>
      <c r="F1070" s="47" t="s">
        <v>1587</v>
      </c>
      <c r="G1070" s="106" t="s">
        <v>1588</v>
      </c>
      <c r="H1070" s="48" t="s">
        <v>38</v>
      </c>
      <c r="I1070" s="50">
        <v>194400</v>
      </c>
      <c r="J1070" s="29">
        <v>0</v>
      </c>
      <c r="K1070" s="23">
        <f t="shared" si="45"/>
        <v>194400</v>
      </c>
      <c r="L1070" s="35"/>
    </row>
    <row r="1071" spans="1:12" x14ac:dyDescent="0.25">
      <c r="A1071" s="24">
        <v>44964</v>
      </c>
      <c r="B1071" s="25" t="s">
        <v>9</v>
      </c>
      <c r="C1071" s="25"/>
      <c r="D1071" s="59" t="s">
        <v>118</v>
      </c>
      <c r="E1071" s="47">
        <v>440</v>
      </c>
      <c r="F1071" s="47" t="s">
        <v>1589</v>
      </c>
      <c r="G1071" s="106" t="s">
        <v>1588</v>
      </c>
      <c r="H1071" s="48" t="s">
        <v>38</v>
      </c>
      <c r="I1071" s="50">
        <v>194400</v>
      </c>
      <c r="J1071" s="29">
        <v>0</v>
      </c>
      <c r="K1071" s="23">
        <f t="shared" si="45"/>
        <v>194400</v>
      </c>
      <c r="L1071" s="35"/>
    </row>
    <row r="1072" spans="1:12" x14ac:dyDescent="0.25">
      <c r="A1072" s="51"/>
      <c r="B1072" s="52" t="str">
        <f>B1073</f>
        <v xml:space="preserve">SDE SOLUCIONES MEDICAS SRL </v>
      </c>
      <c r="C1072" s="52"/>
      <c r="D1072" s="64" t="str">
        <f>D1073</f>
        <v>132206827</v>
      </c>
      <c r="E1072" s="142" t="str">
        <f>H1073</f>
        <v>MAT. MED. Q</v>
      </c>
      <c r="F1072" s="143"/>
      <c r="G1072" s="143"/>
      <c r="H1072" s="143"/>
      <c r="I1072" s="66"/>
      <c r="J1072" s="54"/>
      <c r="K1072" s="54"/>
      <c r="L1072" s="68">
        <f>SUM(K1073:K1074)</f>
        <v>42800</v>
      </c>
    </row>
    <row r="1073" spans="1:12" x14ac:dyDescent="0.25">
      <c r="A1073" s="24">
        <v>44713</v>
      </c>
      <c r="B1073" s="25" t="s">
        <v>803</v>
      </c>
      <c r="C1073" s="25"/>
      <c r="D1073" s="59" t="s">
        <v>804</v>
      </c>
      <c r="E1073" s="47">
        <v>18</v>
      </c>
      <c r="F1073" s="47" t="s">
        <v>366</v>
      </c>
      <c r="G1073" s="47">
        <v>1000056760</v>
      </c>
      <c r="H1073" s="48" t="s">
        <v>805</v>
      </c>
      <c r="I1073" s="50">
        <v>42800</v>
      </c>
      <c r="J1073" s="29">
        <v>0</v>
      </c>
      <c r="K1073" s="23">
        <f>I1073+J1073-L1073</f>
        <v>42800</v>
      </c>
      <c r="L1073" s="35"/>
    </row>
    <row r="1074" spans="1:12" x14ac:dyDescent="0.25">
      <c r="A1074" s="51"/>
      <c r="B1074" s="52" t="s">
        <v>806</v>
      </c>
      <c r="C1074" s="52"/>
      <c r="D1074" s="64" t="s">
        <v>807</v>
      </c>
      <c r="E1074" s="142" t="s">
        <v>18</v>
      </c>
      <c r="F1074" s="143"/>
      <c r="G1074" s="143"/>
      <c r="H1074" s="143"/>
      <c r="I1074" s="66"/>
      <c r="J1074" s="54"/>
      <c r="K1074" s="54"/>
      <c r="L1074" s="68">
        <f>SUM(K1075:K1093)</f>
        <v>2584340</v>
      </c>
    </row>
    <row r="1075" spans="1:12" x14ac:dyDescent="0.25">
      <c r="A1075" s="24">
        <v>44616</v>
      </c>
      <c r="B1075" s="25" t="s">
        <v>806</v>
      </c>
      <c r="C1075" s="25"/>
      <c r="D1075" s="59" t="s">
        <v>807</v>
      </c>
      <c r="E1075" s="47">
        <v>20865</v>
      </c>
      <c r="F1075" s="47" t="s">
        <v>813</v>
      </c>
      <c r="G1075" s="47">
        <v>1000056088</v>
      </c>
      <c r="H1075" s="48" t="s">
        <v>814</v>
      </c>
      <c r="I1075" s="50">
        <v>103000</v>
      </c>
      <c r="J1075" s="29">
        <v>0</v>
      </c>
      <c r="K1075" s="23">
        <f t="shared" ref="K1075:K1093" si="46">I1075+J1075-L1075</f>
        <v>103000</v>
      </c>
      <c r="L1075" s="35"/>
    </row>
    <row r="1076" spans="1:12" x14ac:dyDescent="0.25">
      <c r="A1076" s="24">
        <v>44623</v>
      </c>
      <c r="B1076" s="25" t="s">
        <v>806</v>
      </c>
      <c r="C1076" s="25"/>
      <c r="D1076" s="59" t="s">
        <v>807</v>
      </c>
      <c r="E1076" s="47">
        <v>20952</v>
      </c>
      <c r="F1076" s="47" t="s">
        <v>815</v>
      </c>
      <c r="G1076" s="47">
        <v>1000056146</v>
      </c>
      <c r="H1076" s="48" t="s">
        <v>18</v>
      </c>
      <c r="I1076" s="50">
        <v>115000</v>
      </c>
      <c r="J1076" s="29">
        <v>0</v>
      </c>
      <c r="K1076" s="23">
        <f t="shared" si="46"/>
        <v>115000</v>
      </c>
      <c r="L1076" s="35"/>
    </row>
    <row r="1077" spans="1:12" x14ac:dyDescent="0.25">
      <c r="A1077" s="24">
        <v>44631</v>
      </c>
      <c r="B1077" s="25" t="s">
        <v>806</v>
      </c>
      <c r="C1077" s="25"/>
      <c r="D1077" s="26" t="s">
        <v>807</v>
      </c>
      <c r="E1077" s="31">
        <v>21030</v>
      </c>
      <c r="F1077" s="31" t="s">
        <v>816</v>
      </c>
      <c r="G1077" s="31">
        <v>1000056186</v>
      </c>
      <c r="H1077" s="33" t="s">
        <v>18</v>
      </c>
      <c r="I1077" s="29">
        <v>125000</v>
      </c>
      <c r="J1077" s="29">
        <v>0</v>
      </c>
      <c r="K1077" s="23">
        <f t="shared" si="46"/>
        <v>125000</v>
      </c>
      <c r="L1077" s="35"/>
    </row>
    <row r="1078" spans="1:12" x14ac:dyDescent="0.25">
      <c r="A1078" s="24">
        <v>44649</v>
      </c>
      <c r="B1078" s="25" t="s">
        <v>806</v>
      </c>
      <c r="C1078" s="25"/>
      <c r="D1078" s="26" t="s">
        <v>807</v>
      </c>
      <c r="E1078" s="26">
        <v>21186</v>
      </c>
      <c r="F1078" s="26" t="s">
        <v>817</v>
      </c>
      <c r="G1078" s="26">
        <v>1000056310</v>
      </c>
      <c r="H1078" s="28" t="s">
        <v>18</v>
      </c>
      <c r="I1078" s="29">
        <v>135000</v>
      </c>
      <c r="J1078" s="29">
        <v>0</v>
      </c>
      <c r="K1078" s="23">
        <f t="shared" si="46"/>
        <v>135000</v>
      </c>
      <c r="L1078" s="35"/>
    </row>
    <row r="1079" spans="1:12" x14ac:dyDescent="0.25">
      <c r="A1079" s="24">
        <v>44672</v>
      </c>
      <c r="B1079" s="25" t="s">
        <v>806</v>
      </c>
      <c r="C1079" s="25"/>
      <c r="D1079" s="26" t="s">
        <v>807</v>
      </c>
      <c r="E1079" s="26">
        <v>21508</v>
      </c>
      <c r="F1079" s="26" t="s">
        <v>818</v>
      </c>
      <c r="G1079" s="26">
        <v>1000056500</v>
      </c>
      <c r="H1079" s="28" t="s">
        <v>18</v>
      </c>
      <c r="I1079" s="29">
        <v>69900</v>
      </c>
      <c r="J1079" s="29">
        <v>0</v>
      </c>
      <c r="K1079" s="23">
        <f t="shared" si="46"/>
        <v>69900</v>
      </c>
      <c r="L1079" s="35"/>
    </row>
    <row r="1080" spans="1:12" x14ac:dyDescent="0.25">
      <c r="A1080" s="24">
        <v>44711</v>
      </c>
      <c r="B1080" s="25" t="s">
        <v>806</v>
      </c>
      <c r="C1080" s="25"/>
      <c r="D1080" s="26" t="s">
        <v>807</v>
      </c>
      <c r="E1080" s="26">
        <v>22051</v>
      </c>
      <c r="F1080" s="26" t="s">
        <v>819</v>
      </c>
      <c r="G1080" s="26">
        <v>1000056759</v>
      </c>
      <c r="H1080" s="28" t="s">
        <v>18</v>
      </c>
      <c r="I1080" s="29">
        <v>135000</v>
      </c>
      <c r="J1080" s="29">
        <v>0</v>
      </c>
      <c r="K1080" s="23">
        <f t="shared" si="46"/>
        <v>135000</v>
      </c>
      <c r="L1080" s="35"/>
    </row>
    <row r="1081" spans="1:12" x14ac:dyDescent="0.25">
      <c r="A1081" s="24">
        <v>44715</v>
      </c>
      <c r="B1081" s="25" t="s">
        <v>806</v>
      </c>
      <c r="C1081" s="25"/>
      <c r="D1081" s="26" t="s">
        <v>807</v>
      </c>
      <c r="E1081" s="26">
        <v>22122</v>
      </c>
      <c r="F1081" s="26" t="s">
        <v>820</v>
      </c>
      <c r="G1081" s="26">
        <v>1000056809</v>
      </c>
      <c r="H1081" s="28" t="s">
        <v>18</v>
      </c>
      <c r="I1081" s="29">
        <v>156000</v>
      </c>
      <c r="J1081" s="29">
        <v>0</v>
      </c>
      <c r="K1081" s="23">
        <f t="shared" si="46"/>
        <v>156000</v>
      </c>
      <c r="L1081" s="35"/>
    </row>
    <row r="1082" spans="1:12" x14ac:dyDescent="0.25">
      <c r="A1082" s="24">
        <v>44721</v>
      </c>
      <c r="B1082" s="25" t="s">
        <v>806</v>
      </c>
      <c r="C1082" s="25"/>
      <c r="D1082" s="26" t="s">
        <v>807</v>
      </c>
      <c r="E1082" s="26">
        <v>22226</v>
      </c>
      <c r="F1082" s="26" t="s">
        <v>821</v>
      </c>
      <c r="G1082" s="26">
        <v>1000056847</v>
      </c>
      <c r="H1082" s="28" t="s">
        <v>18</v>
      </c>
      <c r="I1082" s="29">
        <v>120000</v>
      </c>
      <c r="J1082" s="29">
        <v>0</v>
      </c>
      <c r="K1082" s="23">
        <f t="shared" si="46"/>
        <v>120000</v>
      </c>
      <c r="L1082" s="35"/>
    </row>
    <row r="1083" spans="1:12" x14ac:dyDescent="0.25">
      <c r="A1083" s="24">
        <v>44762</v>
      </c>
      <c r="B1083" s="25" t="s">
        <v>806</v>
      </c>
      <c r="C1083" s="25"/>
      <c r="D1083" s="26" t="s">
        <v>807</v>
      </c>
      <c r="E1083" s="26">
        <v>22391</v>
      </c>
      <c r="F1083" s="26" t="s">
        <v>822</v>
      </c>
      <c r="G1083" s="26">
        <v>1000056926</v>
      </c>
      <c r="H1083" s="28" t="s">
        <v>18</v>
      </c>
      <c r="I1083" s="29">
        <v>80000</v>
      </c>
      <c r="J1083" s="29">
        <v>0</v>
      </c>
      <c r="K1083" s="23">
        <f t="shared" si="46"/>
        <v>80000</v>
      </c>
      <c r="L1083" s="35"/>
    </row>
    <row r="1084" spans="1:12" x14ac:dyDescent="0.25">
      <c r="A1084" s="24">
        <v>44743</v>
      </c>
      <c r="B1084" s="25" t="s">
        <v>806</v>
      </c>
      <c r="C1084" s="25"/>
      <c r="D1084" s="26" t="s">
        <v>807</v>
      </c>
      <c r="E1084" s="26">
        <v>22568</v>
      </c>
      <c r="F1084" s="26" t="s">
        <v>823</v>
      </c>
      <c r="G1084" s="26">
        <v>1000057011</v>
      </c>
      <c r="H1084" s="28" t="s">
        <v>18</v>
      </c>
      <c r="I1084" s="29">
        <v>90000</v>
      </c>
      <c r="J1084" s="29">
        <v>0</v>
      </c>
      <c r="K1084" s="23">
        <f t="shared" si="46"/>
        <v>90000</v>
      </c>
      <c r="L1084" s="35"/>
    </row>
    <row r="1085" spans="1:12" x14ac:dyDescent="0.25">
      <c r="A1085" s="24">
        <v>44813</v>
      </c>
      <c r="B1085" s="25" t="s">
        <v>806</v>
      </c>
      <c r="C1085" s="25"/>
      <c r="D1085" s="26" t="s">
        <v>807</v>
      </c>
      <c r="E1085" s="59">
        <v>23783</v>
      </c>
      <c r="F1085" s="26" t="s">
        <v>809</v>
      </c>
      <c r="G1085" s="26">
        <v>1000057482</v>
      </c>
      <c r="H1085" s="28" t="s">
        <v>18</v>
      </c>
      <c r="I1085" s="29">
        <v>3750</v>
      </c>
      <c r="J1085" s="29">
        <v>0</v>
      </c>
      <c r="K1085" s="44">
        <f t="shared" si="46"/>
        <v>3750</v>
      </c>
      <c r="L1085" s="35"/>
    </row>
    <row r="1086" spans="1:12" x14ac:dyDescent="0.25">
      <c r="A1086" s="24">
        <v>44813</v>
      </c>
      <c r="B1086" s="25" t="s">
        <v>806</v>
      </c>
      <c r="C1086" s="25"/>
      <c r="D1086" s="26" t="s">
        <v>807</v>
      </c>
      <c r="E1086" s="59">
        <v>23785</v>
      </c>
      <c r="F1086" s="26" t="s">
        <v>810</v>
      </c>
      <c r="G1086" s="26">
        <v>1000057485</v>
      </c>
      <c r="H1086" s="28" t="s">
        <v>18</v>
      </c>
      <c r="I1086" s="29">
        <v>59600</v>
      </c>
      <c r="J1086" s="29">
        <v>0</v>
      </c>
      <c r="K1086" s="44">
        <f t="shared" si="46"/>
        <v>59600</v>
      </c>
      <c r="L1086" s="35"/>
    </row>
    <row r="1087" spans="1:12" x14ac:dyDescent="0.25">
      <c r="A1087" s="24">
        <v>44816</v>
      </c>
      <c r="B1087" s="25" t="s">
        <v>806</v>
      </c>
      <c r="C1087" s="25"/>
      <c r="D1087" s="26" t="s">
        <v>807</v>
      </c>
      <c r="E1087" s="59">
        <v>23819</v>
      </c>
      <c r="F1087" s="26" t="s">
        <v>811</v>
      </c>
      <c r="G1087" s="26">
        <v>1000057499</v>
      </c>
      <c r="H1087" s="28" t="s">
        <v>18</v>
      </c>
      <c r="I1087" s="29">
        <v>37500</v>
      </c>
      <c r="J1087" s="29">
        <v>0</v>
      </c>
      <c r="K1087" s="44">
        <f t="shared" si="46"/>
        <v>37500</v>
      </c>
      <c r="L1087" s="35"/>
    </row>
    <row r="1088" spans="1:12" x14ac:dyDescent="0.25">
      <c r="A1088" s="24">
        <v>44820</v>
      </c>
      <c r="B1088" s="25" t="s">
        <v>806</v>
      </c>
      <c r="C1088" s="25"/>
      <c r="D1088" s="26" t="s">
        <v>807</v>
      </c>
      <c r="E1088" s="59">
        <v>23929</v>
      </c>
      <c r="F1088" s="26" t="s">
        <v>812</v>
      </c>
      <c r="G1088" s="26">
        <v>1000057536</v>
      </c>
      <c r="H1088" s="28" t="s">
        <v>18</v>
      </c>
      <c r="I1088" s="29">
        <v>134400</v>
      </c>
      <c r="J1088" s="29">
        <v>0</v>
      </c>
      <c r="K1088" s="44">
        <f t="shared" si="46"/>
        <v>134400</v>
      </c>
      <c r="L1088" s="35"/>
    </row>
    <row r="1089" spans="1:12" x14ac:dyDescent="0.25">
      <c r="A1089" s="24">
        <v>44833</v>
      </c>
      <c r="B1089" s="25" t="s">
        <v>806</v>
      </c>
      <c r="C1089" s="25"/>
      <c r="D1089" s="26" t="s">
        <v>807</v>
      </c>
      <c r="E1089" s="59">
        <v>24167</v>
      </c>
      <c r="F1089" s="26" t="s">
        <v>824</v>
      </c>
      <c r="G1089" s="26">
        <v>1000057637</v>
      </c>
      <c r="H1089" s="28" t="s">
        <v>18</v>
      </c>
      <c r="I1089" s="29">
        <v>119200</v>
      </c>
      <c r="J1089" s="29">
        <v>0</v>
      </c>
      <c r="K1089" s="44">
        <f t="shared" si="46"/>
        <v>119200</v>
      </c>
      <c r="L1089" s="35"/>
    </row>
    <row r="1090" spans="1:12" x14ac:dyDescent="0.25">
      <c r="A1090" s="24">
        <v>44833</v>
      </c>
      <c r="B1090" s="25" t="s">
        <v>806</v>
      </c>
      <c r="C1090" s="25" t="s">
        <v>1487</v>
      </c>
      <c r="D1090" s="26" t="s">
        <v>807</v>
      </c>
      <c r="E1090" s="59">
        <v>24182</v>
      </c>
      <c r="F1090" s="26" t="s">
        <v>825</v>
      </c>
      <c r="G1090" s="26"/>
      <c r="H1090" s="28" t="s">
        <v>18</v>
      </c>
      <c r="I1090" s="29">
        <v>150000</v>
      </c>
      <c r="J1090" s="29">
        <v>0</v>
      </c>
      <c r="K1090" s="44">
        <f t="shared" si="46"/>
        <v>150000</v>
      </c>
      <c r="L1090" s="30"/>
    </row>
    <row r="1091" spans="1:12" ht="29.25" x14ac:dyDescent="0.25">
      <c r="A1091" s="24">
        <v>44908</v>
      </c>
      <c r="B1091" s="25" t="s">
        <v>806</v>
      </c>
      <c r="C1091" s="25"/>
      <c r="D1091" s="26" t="s">
        <v>807</v>
      </c>
      <c r="E1091" s="59">
        <v>24759</v>
      </c>
      <c r="F1091" s="26" t="s">
        <v>1315</v>
      </c>
      <c r="G1091" s="27" t="s">
        <v>1122</v>
      </c>
      <c r="H1091" s="28" t="s">
        <v>18</v>
      </c>
      <c r="I1091" s="29">
        <v>399600</v>
      </c>
      <c r="J1091" s="29">
        <v>0</v>
      </c>
      <c r="K1091" s="23">
        <f t="shared" si="46"/>
        <v>399600</v>
      </c>
      <c r="L1091" s="30"/>
    </row>
    <row r="1092" spans="1:12" ht="29.25" x14ac:dyDescent="0.25">
      <c r="A1092" s="24">
        <v>44908</v>
      </c>
      <c r="B1092" s="25" t="s">
        <v>806</v>
      </c>
      <c r="C1092" s="25"/>
      <c r="D1092" s="26" t="s">
        <v>807</v>
      </c>
      <c r="E1092" s="59">
        <v>25779</v>
      </c>
      <c r="F1092" s="26" t="s">
        <v>1313</v>
      </c>
      <c r="G1092" s="27" t="s">
        <v>1314</v>
      </c>
      <c r="H1092" s="28" t="s">
        <v>18</v>
      </c>
      <c r="I1092" s="29">
        <v>387400</v>
      </c>
      <c r="J1092" s="29">
        <v>0</v>
      </c>
      <c r="K1092" s="23">
        <f t="shared" si="46"/>
        <v>387400</v>
      </c>
      <c r="L1092" s="30"/>
    </row>
    <row r="1093" spans="1:12" x14ac:dyDescent="0.25">
      <c r="A1093" s="56">
        <v>44960</v>
      </c>
      <c r="B1093" s="25" t="s">
        <v>806</v>
      </c>
      <c r="C1093" s="25" t="s">
        <v>1487</v>
      </c>
      <c r="D1093" s="26" t="s">
        <v>807</v>
      </c>
      <c r="E1093" s="59">
        <v>26531</v>
      </c>
      <c r="F1093" s="26" t="s">
        <v>1590</v>
      </c>
      <c r="G1093" s="27">
        <v>1000058227</v>
      </c>
      <c r="H1093" s="28" t="s">
        <v>18</v>
      </c>
      <c r="I1093" s="57">
        <v>163990</v>
      </c>
      <c r="J1093" s="29">
        <v>0</v>
      </c>
      <c r="K1093" s="23">
        <f t="shared" si="46"/>
        <v>163990</v>
      </c>
      <c r="L1093" s="30"/>
    </row>
    <row r="1094" spans="1:12" x14ac:dyDescent="0.25">
      <c r="A1094" s="51"/>
      <c r="B1094" s="52" t="s">
        <v>119</v>
      </c>
      <c r="C1094" s="52"/>
      <c r="D1094" s="53">
        <v>101572884</v>
      </c>
      <c r="E1094" s="139" t="s">
        <v>791</v>
      </c>
      <c r="F1094" s="140"/>
      <c r="G1094" s="140"/>
      <c r="H1094" s="141"/>
      <c r="I1094" s="54"/>
      <c r="J1094" s="54"/>
      <c r="K1094" s="54"/>
      <c r="L1094" s="55">
        <f>SUM(K1095:K1099)</f>
        <v>261486.9</v>
      </c>
    </row>
    <row r="1095" spans="1:12" x14ac:dyDescent="0.25">
      <c r="A1095" s="24">
        <v>44510</v>
      </c>
      <c r="B1095" s="25" t="s">
        <v>119</v>
      </c>
      <c r="C1095" s="25" t="s">
        <v>1486</v>
      </c>
      <c r="D1095" s="26">
        <v>101572884</v>
      </c>
      <c r="E1095" s="26">
        <v>857</v>
      </c>
      <c r="F1095" s="26" t="s">
        <v>826</v>
      </c>
      <c r="G1095" s="26">
        <v>1000055263</v>
      </c>
      <c r="H1095" s="28" t="s">
        <v>827</v>
      </c>
      <c r="I1095" s="29">
        <v>84500</v>
      </c>
      <c r="J1095" s="29">
        <v>15210</v>
      </c>
      <c r="K1095" s="23">
        <f>I1095+J1095-L1095</f>
        <v>99710</v>
      </c>
      <c r="L1095" s="35"/>
    </row>
    <row r="1096" spans="1:12" x14ac:dyDescent="0.25">
      <c r="A1096" s="24">
        <v>44475</v>
      </c>
      <c r="B1096" s="25" t="s">
        <v>119</v>
      </c>
      <c r="C1096" s="25" t="s">
        <v>1486</v>
      </c>
      <c r="D1096" s="26">
        <v>101572884</v>
      </c>
      <c r="E1096" s="26">
        <v>826</v>
      </c>
      <c r="F1096" s="26" t="s">
        <v>1316</v>
      </c>
      <c r="G1096" s="26">
        <v>1000054800</v>
      </c>
      <c r="H1096" s="28" t="s">
        <v>651</v>
      </c>
      <c r="I1096" s="29">
        <v>73455</v>
      </c>
      <c r="J1096" s="29">
        <v>13221.9</v>
      </c>
      <c r="K1096" s="23">
        <f>I1096+J1096-L1096</f>
        <v>86676.9</v>
      </c>
      <c r="L1096" s="35"/>
    </row>
    <row r="1097" spans="1:12" x14ac:dyDescent="0.25">
      <c r="A1097" s="24">
        <v>44516</v>
      </c>
      <c r="B1097" s="25" t="s">
        <v>119</v>
      </c>
      <c r="C1097" s="25" t="s">
        <v>1486</v>
      </c>
      <c r="D1097" s="26">
        <v>101572884</v>
      </c>
      <c r="E1097" s="26">
        <v>868</v>
      </c>
      <c r="F1097" s="26" t="s">
        <v>1317</v>
      </c>
      <c r="G1097" s="26">
        <v>1000055412</v>
      </c>
      <c r="H1097" s="28" t="s">
        <v>1318</v>
      </c>
      <c r="I1097" s="29">
        <v>45000</v>
      </c>
      <c r="J1097" s="29">
        <v>8100</v>
      </c>
      <c r="K1097" s="23">
        <f>I1097+J1097-L1097</f>
        <v>53100</v>
      </c>
      <c r="L1097" s="35"/>
    </row>
    <row r="1098" spans="1:12" x14ac:dyDescent="0.25">
      <c r="A1098" s="24">
        <v>44545</v>
      </c>
      <c r="B1098" s="25" t="s">
        <v>119</v>
      </c>
      <c r="C1098" s="25" t="s">
        <v>1486</v>
      </c>
      <c r="D1098" s="26">
        <v>101572884</v>
      </c>
      <c r="E1098" s="26">
        <v>880</v>
      </c>
      <c r="F1098" s="26" t="s">
        <v>1460</v>
      </c>
      <c r="G1098" s="26">
        <v>1000055462</v>
      </c>
      <c r="H1098" s="28" t="s">
        <v>1461</v>
      </c>
      <c r="I1098" s="29">
        <v>22000</v>
      </c>
      <c r="J1098" s="29">
        <v>0</v>
      </c>
      <c r="K1098" s="23">
        <f>I1098+J1098-L1098</f>
        <v>22000</v>
      </c>
      <c r="L1098" s="30"/>
    </row>
    <row r="1099" spans="1:12" x14ac:dyDescent="0.25">
      <c r="A1099" s="51"/>
      <c r="B1099" s="52" t="s">
        <v>55</v>
      </c>
      <c r="C1099" s="52"/>
      <c r="D1099" s="53" t="s">
        <v>120</v>
      </c>
      <c r="E1099" s="139" t="s">
        <v>828</v>
      </c>
      <c r="F1099" s="140"/>
      <c r="G1099" s="140"/>
      <c r="H1099" s="141"/>
      <c r="I1099" s="54"/>
      <c r="J1099" s="54"/>
      <c r="K1099" s="54"/>
      <c r="L1099" s="55">
        <f>SUM(K1100:K1101)</f>
        <v>74576</v>
      </c>
    </row>
    <row r="1100" spans="1:12" x14ac:dyDescent="0.25">
      <c r="A1100" s="24">
        <v>44931</v>
      </c>
      <c r="B1100" s="25" t="s">
        <v>55</v>
      </c>
      <c r="C1100" s="25" t="s">
        <v>1487</v>
      </c>
      <c r="D1100" s="26" t="s">
        <v>120</v>
      </c>
      <c r="E1100" s="26">
        <v>10175</v>
      </c>
      <c r="F1100" s="26" t="s">
        <v>209</v>
      </c>
      <c r="G1100" s="26" t="s">
        <v>172</v>
      </c>
      <c r="H1100" s="28" t="s">
        <v>828</v>
      </c>
      <c r="I1100" s="29">
        <v>53000</v>
      </c>
      <c r="J1100" s="29">
        <v>9540</v>
      </c>
      <c r="K1100" s="23">
        <f>I1100+J1100-L1100</f>
        <v>62540</v>
      </c>
      <c r="L1100" s="30"/>
    </row>
    <row r="1101" spans="1:12" x14ac:dyDescent="0.25">
      <c r="A1101" s="24">
        <v>44947</v>
      </c>
      <c r="B1101" s="25" t="s">
        <v>55</v>
      </c>
      <c r="C1101" s="25" t="s">
        <v>1487</v>
      </c>
      <c r="D1101" s="26" t="s">
        <v>120</v>
      </c>
      <c r="E1101" s="26">
        <v>10148</v>
      </c>
      <c r="F1101" s="26" t="s">
        <v>525</v>
      </c>
      <c r="G1101" s="26" t="s">
        <v>172</v>
      </c>
      <c r="H1101" s="28" t="s">
        <v>828</v>
      </c>
      <c r="I1101" s="29">
        <v>10200</v>
      </c>
      <c r="J1101" s="29">
        <v>1836</v>
      </c>
      <c r="K1101" s="23">
        <f>I1101+J1101-L1101</f>
        <v>12036</v>
      </c>
      <c r="L1101" s="30"/>
    </row>
    <row r="1102" spans="1:12" x14ac:dyDescent="0.25">
      <c r="A1102" s="51"/>
      <c r="B1102" s="52" t="str">
        <f>B1103</f>
        <v>SERVICE GROUP SYF</v>
      </c>
      <c r="C1102" s="52"/>
      <c r="D1102" s="53">
        <f>D1103</f>
        <v>130841391</v>
      </c>
      <c r="E1102" s="139" t="s">
        <v>34</v>
      </c>
      <c r="F1102" s="140"/>
      <c r="G1102" s="140"/>
      <c r="H1102" s="141"/>
      <c r="I1102" s="54"/>
      <c r="J1102" s="54"/>
      <c r="K1102" s="54"/>
      <c r="L1102" s="55">
        <f>SUM(K1103)</f>
        <v>139240</v>
      </c>
    </row>
    <row r="1103" spans="1:12" x14ac:dyDescent="0.25">
      <c r="A1103" s="24">
        <v>44893</v>
      </c>
      <c r="B1103" s="25" t="s">
        <v>1462</v>
      </c>
      <c r="C1103" s="25" t="s">
        <v>1487</v>
      </c>
      <c r="D1103" s="26">
        <v>130841391</v>
      </c>
      <c r="E1103" s="26">
        <v>150</v>
      </c>
      <c r="F1103" s="26" t="s">
        <v>249</v>
      </c>
      <c r="G1103" s="26" t="s">
        <v>1463</v>
      </c>
      <c r="H1103" s="28" t="s">
        <v>123</v>
      </c>
      <c r="I1103" s="29">
        <v>139240</v>
      </c>
      <c r="J1103" s="29">
        <v>0</v>
      </c>
      <c r="K1103" s="23">
        <f>I1103+J1103-L1103</f>
        <v>139240</v>
      </c>
      <c r="L1103" s="35"/>
    </row>
    <row r="1104" spans="1:12" x14ac:dyDescent="0.25">
      <c r="A1104" s="51"/>
      <c r="B1104" s="52" t="str">
        <f>B1105</f>
        <v xml:space="preserve">SERVICIO GRAFICOS TITO </v>
      </c>
      <c r="C1104" s="52"/>
      <c r="D1104" s="53" t="str">
        <f>D1105</f>
        <v>130885036</v>
      </c>
      <c r="E1104" s="139" t="s">
        <v>34</v>
      </c>
      <c r="F1104" s="140"/>
      <c r="G1104" s="140"/>
      <c r="H1104" s="141"/>
      <c r="I1104" s="54"/>
      <c r="J1104" s="54"/>
      <c r="K1104" s="54"/>
      <c r="L1104" s="55">
        <f>SUM(K1105:K1107)</f>
        <v>327677.15000000002</v>
      </c>
    </row>
    <row r="1105" spans="1:12" x14ac:dyDescent="0.25">
      <c r="A1105" s="24">
        <v>44712</v>
      </c>
      <c r="B1105" s="25" t="s">
        <v>122</v>
      </c>
      <c r="C1105" s="25"/>
      <c r="D1105" s="26" t="s">
        <v>121</v>
      </c>
      <c r="E1105" s="26">
        <v>416</v>
      </c>
      <c r="F1105" s="26" t="s">
        <v>833</v>
      </c>
      <c r="G1105" s="26">
        <v>1000056341</v>
      </c>
      <c r="H1105" s="28" t="s">
        <v>123</v>
      </c>
      <c r="I1105" s="29">
        <v>101200</v>
      </c>
      <c r="J1105" s="29">
        <v>18216</v>
      </c>
      <c r="K1105" s="23">
        <f>I1105+J1105-L1105</f>
        <v>119416</v>
      </c>
      <c r="L1105" s="35"/>
    </row>
    <row r="1106" spans="1:12" x14ac:dyDescent="0.25">
      <c r="A1106" s="24">
        <v>44712</v>
      </c>
      <c r="B1106" s="25" t="s">
        <v>122</v>
      </c>
      <c r="C1106" s="25" t="s">
        <v>1482</v>
      </c>
      <c r="D1106" s="26" t="s">
        <v>121</v>
      </c>
      <c r="E1106" s="26">
        <v>392</v>
      </c>
      <c r="F1106" s="26" t="s">
        <v>834</v>
      </c>
      <c r="G1106" s="26" t="s">
        <v>187</v>
      </c>
      <c r="H1106" s="28" t="s">
        <v>123</v>
      </c>
      <c r="I1106" s="29">
        <f>176492.5</f>
        <v>176492.5</v>
      </c>
      <c r="J1106" s="29">
        <v>31768.65</v>
      </c>
      <c r="K1106" s="23">
        <f>I1106+J1106-L1106</f>
        <v>208261.15</v>
      </c>
      <c r="L1106" s="35"/>
    </row>
    <row r="1107" spans="1:12" x14ac:dyDescent="0.25">
      <c r="A1107" s="24">
        <v>44922</v>
      </c>
      <c r="B1107" s="25" t="s">
        <v>122</v>
      </c>
      <c r="C1107" s="25" t="s">
        <v>1482</v>
      </c>
      <c r="D1107" s="26">
        <v>130885036</v>
      </c>
      <c r="E1107" s="26"/>
      <c r="F1107" s="26" t="s">
        <v>834</v>
      </c>
      <c r="G1107" s="26"/>
      <c r="H1107" s="28" t="s">
        <v>1591</v>
      </c>
      <c r="I1107" s="29"/>
      <c r="J1107" s="29"/>
      <c r="K1107" s="23"/>
      <c r="L1107" s="30"/>
    </row>
    <row r="1108" spans="1:12" x14ac:dyDescent="0.25">
      <c r="A1108" s="51"/>
      <c r="B1108" s="52" t="str">
        <f>B1109</f>
        <v>SERVICIOS D/MATERIALES GASTABLE MATERLEX SRL</v>
      </c>
      <c r="C1108" s="52"/>
      <c r="D1108" s="53" t="str">
        <f>D1109</f>
        <v>132188081</v>
      </c>
      <c r="E1108" s="139" t="s">
        <v>34</v>
      </c>
      <c r="F1108" s="140"/>
      <c r="G1108" s="140"/>
      <c r="H1108" s="141"/>
      <c r="I1108" s="54"/>
      <c r="J1108" s="54"/>
      <c r="K1108" s="54"/>
      <c r="L1108" s="55">
        <f>SUM(K1109:K1127)</f>
        <v>2160206.71</v>
      </c>
    </row>
    <row r="1109" spans="1:12" x14ac:dyDescent="0.25">
      <c r="A1109" s="24">
        <v>44414</v>
      </c>
      <c r="B1109" s="25" t="s">
        <v>21</v>
      </c>
      <c r="C1109" s="25" t="s">
        <v>1486</v>
      </c>
      <c r="D1109" s="26" t="s">
        <v>124</v>
      </c>
      <c r="E1109" s="26">
        <v>44</v>
      </c>
      <c r="F1109" s="26" t="s">
        <v>379</v>
      </c>
      <c r="G1109" s="26">
        <v>1000054439</v>
      </c>
      <c r="H1109" s="28" t="s">
        <v>835</v>
      </c>
      <c r="I1109" s="29">
        <v>28200</v>
      </c>
      <c r="J1109" s="29">
        <v>5076</v>
      </c>
      <c r="K1109" s="23">
        <f t="shared" ref="K1109:K1126" si="47">I1109+J1109-L1109</f>
        <v>33276</v>
      </c>
      <c r="L1109" s="35"/>
    </row>
    <row r="1110" spans="1:12" x14ac:dyDescent="0.25">
      <c r="A1110" s="24">
        <v>44442</v>
      </c>
      <c r="B1110" s="25" t="s">
        <v>21</v>
      </c>
      <c r="C1110" s="25" t="s">
        <v>1486</v>
      </c>
      <c r="D1110" s="26">
        <v>132188081</v>
      </c>
      <c r="E1110" s="26">
        <v>51</v>
      </c>
      <c r="F1110" s="26" t="s">
        <v>385</v>
      </c>
      <c r="G1110" s="26">
        <v>1000054684</v>
      </c>
      <c r="H1110" s="28" t="s">
        <v>836</v>
      </c>
      <c r="I1110" s="29">
        <v>101250</v>
      </c>
      <c r="J1110" s="29">
        <v>18225</v>
      </c>
      <c r="K1110" s="23">
        <f t="shared" si="47"/>
        <v>119475</v>
      </c>
      <c r="L1110" s="35"/>
    </row>
    <row r="1111" spans="1:12" x14ac:dyDescent="0.25">
      <c r="A1111" s="24">
        <v>44448</v>
      </c>
      <c r="B1111" s="25" t="s">
        <v>21</v>
      </c>
      <c r="C1111" s="25" t="s">
        <v>1486</v>
      </c>
      <c r="D1111" s="26">
        <v>132188081</v>
      </c>
      <c r="E1111" s="26">
        <v>52</v>
      </c>
      <c r="F1111" s="26" t="s">
        <v>388</v>
      </c>
      <c r="G1111" s="26">
        <v>1000054706</v>
      </c>
      <c r="H1111" s="28" t="s">
        <v>201</v>
      </c>
      <c r="I1111" s="29">
        <v>78775</v>
      </c>
      <c r="J1111" s="29">
        <v>14179.5</v>
      </c>
      <c r="K1111" s="23">
        <f t="shared" si="47"/>
        <v>92954.5</v>
      </c>
      <c r="L1111" s="35"/>
    </row>
    <row r="1112" spans="1:12" x14ac:dyDescent="0.25">
      <c r="A1112" s="24">
        <v>44477</v>
      </c>
      <c r="B1112" s="25" t="s">
        <v>21</v>
      </c>
      <c r="C1112" s="25" t="s">
        <v>1486</v>
      </c>
      <c r="D1112" s="26" t="s">
        <v>124</v>
      </c>
      <c r="E1112" s="26">
        <v>59</v>
      </c>
      <c r="F1112" s="26" t="s">
        <v>838</v>
      </c>
      <c r="G1112" s="26">
        <v>1000055014</v>
      </c>
      <c r="H1112" s="28" t="s">
        <v>839</v>
      </c>
      <c r="I1112" s="29">
        <v>70000</v>
      </c>
      <c r="J1112" s="29">
        <v>12600</v>
      </c>
      <c r="K1112" s="23">
        <f t="shared" si="47"/>
        <v>82600</v>
      </c>
      <c r="L1112" s="35"/>
    </row>
    <row r="1113" spans="1:12" x14ac:dyDescent="0.25">
      <c r="A1113" s="24">
        <v>44450</v>
      </c>
      <c r="B1113" s="25" t="s">
        <v>21</v>
      </c>
      <c r="C1113" s="25" t="s">
        <v>1486</v>
      </c>
      <c r="D1113" s="26" t="s">
        <v>124</v>
      </c>
      <c r="E1113" s="26">
        <v>60</v>
      </c>
      <c r="F1113" s="26" t="s">
        <v>391</v>
      </c>
      <c r="G1113" s="26">
        <v>1000055000</v>
      </c>
      <c r="H1113" s="28" t="s">
        <v>837</v>
      </c>
      <c r="I1113" s="29">
        <v>81500</v>
      </c>
      <c r="J1113" s="29">
        <v>14670</v>
      </c>
      <c r="K1113" s="23">
        <f t="shared" si="47"/>
        <v>96170</v>
      </c>
      <c r="L1113" s="35"/>
    </row>
    <row r="1114" spans="1:12" x14ac:dyDescent="0.25">
      <c r="A1114" s="24">
        <v>44501</v>
      </c>
      <c r="B1114" s="25" t="s">
        <v>21</v>
      </c>
      <c r="C1114" s="25" t="s">
        <v>1486</v>
      </c>
      <c r="D1114" s="26" t="s">
        <v>124</v>
      </c>
      <c r="E1114" s="26">
        <v>67</v>
      </c>
      <c r="F1114" s="26" t="s">
        <v>840</v>
      </c>
      <c r="G1114" s="26">
        <v>1000055800</v>
      </c>
      <c r="H1114" s="28" t="s">
        <v>841</v>
      </c>
      <c r="I1114" s="29">
        <v>106800</v>
      </c>
      <c r="J1114" s="29">
        <v>19224</v>
      </c>
      <c r="K1114" s="23">
        <f t="shared" si="47"/>
        <v>126024</v>
      </c>
      <c r="L1114" s="35"/>
    </row>
    <row r="1115" spans="1:12" x14ac:dyDescent="0.25">
      <c r="A1115" s="24">
        <v>44750</v>
      </c>
      <c r="B1115" s="25" t="s">
        <v>21</v>
      </c>
      <c r="C1115" s="25"/>
      <c r="D1115" s="26" t="s">
        <v>124</v>
      </c>
      <c r="E1115" s="26">
        <v>125</v>
      </c>
      <c r="F1115" s="26" t="s">
        <v>279</v>
      </c>
      <c r="G1115" s="26">
        <v>1000056930</v>
      </c>
      <c r="H1115" s="28" t="s">
        <v>842</v>
      </c>
      <c r="I1115" s="29">
        <v>54350</v>
      </c>
      <c r="J1115" s="29">
        <v>9783</v>
      </c>
      <c r="K1115" s="23">
        <f t="shared" si="47"/>
        <v>64133</v>
      </c>
      <c r="L1115" s="35"/>
    </row>
    <row r="1116" spans="1:12" x14ac:dyDescent="0.25">
      <c r="A1116" s="24">
        <v>44750</v>
      </c>
      <c r="B1116" s="25" t="s">
        <v>21</v>
      </c>
      <c r="C1116" s="25"/>
      <c r="D1116" s="26" t="s">
        <v>124</v>
      </c>
      <c r="E1116" s="26">
        <v>126</v>
      </c>
      <c r="F1116" s="26" t="s">
        <v>843</v>
      </c>
      <c r="G1116" s="26">
        <v>1000056931</v>
      </c>
      <c r="H1116" s="28" t="s">
        <v>844</v>
      </c>
      <c r="I1116" s="29">
        <v>58000</v>
      </c>
      <c r="J1116" s="29">
        <v>10440</v>
      </c>
      <c r="K1116" s="23">
        <f t="shared" si="47"/>
        <v>68440</v>
      </c>
      <c r="L1116" s="35"/>
    </row>
    <row r="1117" spans="1:12" x14ac:dyDescent="0.25">
      <c r="A1117" s="24">
        <v>44757</v>
      </c>
      <c r="B1117" s="25" t="s">
        <v>21</v>
      </c>
      <c r="C1117" s="25"/>
      <c r="D1117" s="26" t="s">
        <v>124</v>
      </c>
      <c r="E1117" s="26">
        <v>127</v>
      </c>
      <c r="F1117" s="26" t="s">
        <v>845</v>
      </c>
      <c r="G1117" s="26">
        <v>1000057007</v>
      </c>
      <c r="H1117" s="28" t="s">
        <v>986</v>
      </c>
      <c r="I1117" s="29">
        <v>51899.08</v>
      </c>
      <c r="J1117" s="29">
        <v>9341.83</v>
      </c>
      <c r="K1117" s="23">
        <f t="shared" si="47"/>
        <v>61240.91</v>
      </c>
      <c r="L1117" s="35"/>
    </row>
    <row r="1118" spans="1:12" x14ac:dyDescent="0.25">
      <c r="A1118" s="24">
        <v>44755</v>
      </c>
      <c r="B1118" s="25" t="s">
        <v>21</v>
      </c>
      <c r="C1118" s="25"/>
      <c r="D1118" s="26" t="s">
        <v>124</v>
      </c>
      <c r="E1118" s="26">
        <v>128</v>
      </c>
      <c r="F1118" s="26" t="s">
        <v>301</v>
      </c>
      <c r="G1118" s="26">
        <v>1000057024</v>
      </c>
      <c r="H1118" s="28" t="s">
        <v>56</v>
      </c>
      <c r="I1118" s="29">
        <v>81250</v>
      </c>
      <c r="J1118" s="29">
        <v>14625</v>
      </c>
      <c r="K1118" s="23">
        <f t="shared" si="47"/>
        <v>95875</v>
      </c>
      <c r="L1118" s="35"/>
    </row>
    <row r="1119" spans="1:12" x14ac:dyDescent="0.25">
      <c r="A1119" s="24">
        <v>44777</v>
      </c>
      <c r="B1119" s="25" t="s">
        <v>21</v>
      </c>
      <c r="C1119" s="25"/>
      <c r="D1119" s="26" t="s">
        <v>124</v>
      </c>
      <c r="E1119" s="26">
        <v>133</v>
      </c>
      <c r="F1119" s="26" t="s">
        <v>846</v>
      </c>
      <c r="G1119" s="26">
        <v>1000057121</v>
      </c>
      <c r="H1119" s="28" t="s">
        <v>844</v>
      </c>
      <c r="I1119" s="29">
        <v>103250</v>
      </c>
      <c r="J1119" s="29">
        <v>18585</v>
      </c>
      <c r="K1119" s="23">
        <f t="shared" si="47"/>
        <v>121835</v>
      </c>
      <c r="L1119" s="35"/>
    </row>
    <row r="1120" spans="1:12" x14ac:dyDescent="0.25">
      <c r="A1120" s="24">
        <v>44862</v>
      </c>
      <c r="B1120" s="25" t="s">
        <v>21</v>
      </c>
      <c r="C1120" s="25" t="s">
        <v>1487</v>
      </c>
      <c r="D1120" s="26" t="s">
        <v>124</v>
      </c>
      <c r="E1120" s="26">
        <v>165</v>
      </c>
      <c r="F1120" s="26" t="s">
        <v>747</v>
      </c>
      <c r="G1120" s="26"/>
      <c r="H1120" s="28" t="s">
        <v>34</v>
      </c>
      <c r="I1120" s="29">
        <v>123725</v>
      </c>
      <c r="J1120" s="29">
        <v>22270.5</v>
      </c>
      <c r="K1120" s="23">
        <f t="shared" si="47"/>
        <v>145995.5</v>
      </c>
      <c r="L1120" s="35"/>
    </row>
    <row r="1121" spans="1:12" x14ac:dyDescent="0.25">
      <c r="A1121" s="24">
        <v>44841</v>
      </c>
      <c r="B1121" s="25" t="s">
        <v>21</v>
      </c>
      <c r="C1121" s="25" t="s">
        <v>1487</v>
      </c>
      <c r="D1121" s="26" t="s">
        <v>124</v>
      </c>
      <c r="E1121" s="26">
        <v>166</v>
      </c>
      <c r="F1121" s="26" t="s">
        <v>847</v>
      </c>
      <c r="G1121" s="26"/>
      <c r="H1121" s="28" t="s">
        <v>848</v>
      </c>
      <c r="I1121" s="29">
        <v>103250</v>
      </c>
      <c r="J1121" s="29">
        <v>18585</v>
      </c>
      <c r="K1121" s="23">
        <f t="shared" si="47"/>
        <v>121835</v>
      </c>
      <c r="L1121" s="35"/>
    </row>
    <row r="1122" spans="1:12" x14ac:dyDescent="0.25">
      <c r="A1122" s="24">
        <v>44807</v>
      </c>
      <c r="B1122" s="25" t="s">
        <v>21</v>
      </c>
      <c r="C1122" s="25" t="s">
        <v>1487</v>
      </c>
      <c r="D1122" s="26" t="s">
        <v>124</v>
      </c>
      <c r="E1122" s="26">
        <v>167</v>
      </c>
      <c r="F1122" s="26" t="s">
        <v>849</v>
      </c>
      <c r="G1122" s="26"/>
      <c r="H1122" s="28" t="s">
        <v>34</v>
      </c>
      <c r="I1122" s="29">
        <v>118224</v>
      </c>
      <c r="J1122" s="29">
        <v>21280.32</v>
      </c>
      <c r="K1122" s="23">
        <f t="shared" si="47"/>
        <v>139504.32000000001</v>
      </c>
      <c r="L1122" s="35"/>
    </row>
    <row r="1123" spans="1:12" x14ac:dyDescent="0.25">
      <c r="A1123" s="24">
        <v>44888</v>
      </c>
      <c r="B1123" s="25" t="s">
        <v>21</v>
      </c>
      <c r="C1123" s="25" t="s">
        <v>1487</v>
      </c>
      <c r="D1123" s="26" t="s">
        <v>124</v>
      </c>
      <c r="E1123" s="26">
        <v>196</v>
      </c>
      <c r="F1123" s="26" t="s">
        <v>227</v>
      </c>
      <c r="G1123" s="26"/>
      <c r="H1123" s="28" t="s">
        <v>34</v>
      </c>
      <c r="I1123" s="29">
        <v>135380</v>
      </c>
      <c r="J1123" s="29">
        <v>24368.400000000001</v>
      </c>
      <c r="K1123" s="23">
        <f t="shared" si="47"/>
        <v>159748.4</v>
      </c>
      <c r="L1123" s="35"/>
    </row>
    <row r="1124" spans="1:12" x14ac:dyDescent="0.25">
      <c r="A1124" s="24">
        <v>44896</v>
      </c>
      <c r="B1124" s="25" t="s">
        <v>21</v>
      </c>
      <c r="C1124" s="25"/>
      <c r="D1124" s="26" t="s">
        <v>124</v>
      </c>
      <c r="E1124" s="26">
        <v>189</v>
      </c>
      <c r="F1124" s="26" t="s">
        <v>606</v>
      </c>
      <c r="G1124" s="26">
        <v>1000057937</v>
      </c>
      <c r="H1124" s="28" t="s">
        <v>34</v>
      </c>
      <c r="I1124" s="29">
        <v>136486.57999999999</v>
      </c>
      <c r="J1124" s="29">
        <v>24567.58</v>
      </c>
      <c r="K1124" s="23">
        <f t="shared" si="47"/>
        <v>161054.15999999997</v>
      </c>
      <c r="L1124" s="30"/>
    </row>
    <row r="1125" spans="1:12" x14ac:dyDescent="0.25">
      <c r="A1125" s="24">
        <v>44897</v>
      </c>
      <c r="B1125" s="25" t="s">
        <v>21</v>
      </c>
      <c r="C1125" s="25"/>
      <c r="D1125" s="26" t="s">
        <v>124</v>
      </c>
      <c r="E1125" s="26">
        <v>204</v>
      </c>
      <c r="F1125" s="26" t="s">
        <v>607</v>
      </c>
      <c r="G1125" s="27" t="s">
        <v>1592</v>
      </c>
      <c r="H1125" s="28" t="s">
        <v>34</v>
      </c>
      <c r="I1125" s="29">
        <v>362130</v>
      </c>
      <c r="J1125" s="29">
        <v>65183.4</v>
      </c>
      <c r="K1125" s="23">
        <f t="shared" si="47"/>
        <v>427313.4</v>
      </c>
      <c r="L1125" s="30"/>
    </row>
    <row r="1126" spans="1:12" x14ac:dyDescent="0.25">
      <c r="A1126" s="56">
        <v>44945</v>
      </c>
      <c r="B1126" s="25" t="s">
        <v>21</v>
      </c>
      <c r="C1126" s="25" t="s">
        <v>1487</v>
      </c>
      <c r="D1126" s="26" t="s">
        <v>124</v>
      </c>
      <c r="E1126" s="26">
        <v>218</v>
      </c>
      <c r="F1126" s="26" t="s">
        <v>237</v>
      </c>
      <c r="G1126" s="27">
        <v>1000057291</v>
      </c>
      <c r="H1126" s="28" t="s">
        <v>34</v>
      </c>
      <c r="I1126" s="57">
        <v>36214</v>
      </c>
      <c r="J1126" s="57">
        <v>6518.52</v>
      </c>
      <c r="K1126" s="23">
        <f t="shared" si="47"/>
        <v>42732.520000000004</v>
      </c>
      <c r="L1126" s="30"/>
    </row>
    <row r="1127" spans="1:12" x14ac:dyDescent="0.25">
      <c r="A1127" s="51"/>
      <c r="B1127" s="52" t="str">
        <f>B1128</f>
        <v>SET MEDICAL, S.R.L.</v>
      </c>
      <c r="C1127" s="52"/>
      <c r="D1127" s="53" t="str">
        <f>D1128</f>
        <v>130483434</v>
      </c>
      <c r="E1127" s="139" t="str">
        <f>H1128</f>
        <v xml:space="preserve">VASELINA LIQUIDA </v>
      </c>
      <c r="F1127" s="140"/>
      <c r="G1127" s="140"/>
      <c r="H1127" s="141"/>
      <c r="I1127" s="54"/>
      <c r="J1127" s="54"/>
      <c r="K1127" s="54"/>
      <c r="L1127" s="55">
        <f>SUM(K1128:K1132)</f>
        <v>389321.33999999997</v>
      </c>
    </row>
    <row r="1128" spans="1:12" x14ac:dyDescent="0.25">
      <c r="A1128" s="24">
        <v>44489</v>
      </c>
      <c r="B1128" s="25" t="s">
        <v>126</v>
      </c>
      <c r="C1128" s="25" t="s">
        <v>1486</v>
      </c>
      <c r="D1128" s="26" t="s">
        <v>125</v>
      </c>
      <c r="E1128" s="26">
        <v>3224</v>
      </c>
      <c r="F1128" s="26" t="s">
        <v>241</v>
      </c>
      <c r="G1128" s="26">
        <v>1000055105</v>
      </c>
      <c r="H1128" s="28" t="s">
        <v>850</v>
      </c>
      <c r="I1128" s="29">
        <v>77906</v>
      </c>
      <c r="J1128" s="29">
        <v>12177</v>
      </c>
      <c r="K1128" s="23">
        <f>I1128+J1128-L1128</f>
        <v>90083</v>
      </c>
      <c r="L1128" s="35"/>
    </row>
    <row r="1129" spans="1:12" x14ac:dyDescent="0.25">
      <c r="A1129" s="24">
        <v>44476</v>
      </c>
      <c r="B1129" s="25" t="s">
        <v>126</v>
      </c>
      <c r="C1129" s="25" t="s">
        <v>1486</v>
      </c>
      <c r="D1129" s="26" t="s">
        <v>125</v>
      </c>
      <c r="E1129" s="26">
        <v>3193</v>
      </c>
      <c r="F1129" s="26" t="s">
        <v>238</v>
      </c>
      <c r="G1129" s="26">
        <v>1000054942</v>
      </c>
      <c r="H1129" s="28" t="s">
        <v>805</v>
      </c>
      <c r="I1129" s="29">
        <v>90143</v>
      </c>
      <c r="J1129" s="29">
        <v>16225.74</v>
      </c>
      <c r="K1129" s="23">
        <f>I1129+J1129-L1129</f>
        <v>106368.74</v>
      </c>
      <c r="L1129" s="35"/>
    </row>
    <row r="1130" spans="1:12" x14ac:dyDescent="0.25">
      <c r="A1130" s="24">
        <v>44498</v>
      </c>
      <c r="B1130" s="25" t="s">
        <v>126</v>
      </c>
      <c r="C1130" s="25" t="s">
        <v>1486</v>
      </c>
      <c r="D1130" s="26" t="s">
        <v>125</v>
      </c>
      <c r="E1130" s="26">
        <v>3234</v>
      </c>
      <c r="F1130" s="26" t="s">
        <v>242</v>
      </c>
      <c r="G1130" s="26">
        <v>1000055179</v>
      </c>
      <c r="H1130" s="28" t="s">
        <v>805</v>
      </c>
      <c r="I1130" s="29">
        <v>88590</v>
      </c>
      <c r="J1130" s="29">
        <v>14196.6</v>
      </c>
      <c r="K1130" s="23">
        <f>I1130+J1130-L1130</f>
        <v>102786.6</v>
      </c>
      <c r="L1130" s="35"/>
    </row>
    <row r="1131" spans="1:12" x14ac:dyDescent="0.25">
      <c r="A1131" s="24">
        <v>44489</v>
      </c>
      <c r="B1131" s="25" t="s">
        <v>126</v>
      </c>
      <c r="C1131" s="25" t="s">
        <v>1486</v>
      </c>
      <c r="D1131" s="26" t="s">
        <v>125</v>
      </c>
      <c r="E1131" s="26">
        <v>3224</v>
      </c>
      <c r="F1131" s="26" t="s">
        <v>241</v>
      </c>
      <c r="G1131" s="26">
        <v>1000055105</v>
      </c>
      <c r="H1131" s="28" t="s">
        <v>805</v>
      </c>
      <c r="I1131" s="29">
        <v>77906</v>
      </c>
      <c r="J1131" s="29">
        <v>12177</v>
      </c>
      <c r="K1131" s="23">
        <f>I1131+J1131-L1131</f>
        <v>90083</v>
      </c>
      <c r="L1131" s="35"/>
    </row>
    <row r="1132" spans="1:12" x14ac:dyDescent="0.25">
      <c r="A1132" s="51"/>
      <c r="B1132" s="52" t="str">
        <f>B1133</f>
        <v>SILVER PHARMA,S.R.L.</v>
      </c>
      <c r="C1132" s="52"/>
      <c r="D1132" s="53" t="str">
        <f>D1133</f>
        <v>131450148</v>
      </c>
      <c r="E1132" s="139" t="str">
        <f>H1133</f>
        <v>COLISTINA 100MG</v>
      </c>
      <c r="F1132" s="140"/>
      <c r="G1132" s="140"/>
      <c r="H1132" s="141"/>
      <c r="I1132" s="54"/>
      <c r="J1132" s="54"/>
      <c r="K1132" s="54"/>
      <c r="L1132" s="68">
        <f>SUM(K1133:K1167)</f>
        <v>4006800</v>
      </c>
    </row>
    <row r="1133" spans="1:12" x14ac:dyDescent="0.25">
      <c r="A1133" s="24">
        <v>44537</v>
      </c>
      <c r="B1133" s="25" t="s">
        <v>25</v>
      </c>
      <c r="C1133" s="25" t="s">
        <v>1486</v>
      </c>
      <c r="D1133" s="26" t="s">
        <v>127</v>
      </c>
      <c r="E1133" s="26">
        <v>406</v>
      </c>
      <c r="F1133" s="26" t="s">
        <v>434</v>
      </c>
      <c r="G1133" s="26">
        <v>1000055492</v>
      </c>
      <c r="H1133" s="28" t="s">
        <v>57</v>
      </c>
      <c r="I1133" s="29">
        <v>106000</v>
      </c>
      <c r="J1133" s="29">
        <v>0</v>
      </c>
      <c r="K1133" s="23">
        <f t="shared" ref="K1133:K1166" si="48">I1133+J1133-L1133</f>
        <v>106000</v>
      </c>
      <c r="L1133" s="35"/>
    </row>
    <row r="1134" spans="1:12" x14ac:dyDescent="0.25">
      <c r="A1134" s="24">
        <v>44544</v>
      </c>
      <c r="B1134" s="25" t="s">
        <v>25</v>
      </c>
      <c r="C1134" s="25" t="s">
        <v>1486</v>
      </c>
      <c r="D1134" s="26" t="s">
        <v>127</v>
      </c>
      <c r="E1134" s="26">
        <v>413</v>
      </c>
      <c r="F1134" s="26" t="s">
        <v>433</v>
      </c>
      <c r="G1134" s="26">
        <v>1000055519</v>
      </c>
      <c r="H1134" s="28" t="s">
        <v>57</v>
      </c>
      <c r="I1134" s="29">
        <v>112250</v>
      </c>
      <c r="J1134" s="29">
        <v>0</v>
      </c>
      <c r="K1134" s="23">
        <f t="shared" si="48"/>
        <v>112250</v>
      </c>
      <c r="L1134" s="35"/>
    </row>
    <row r="1135" spans="1:12" x14ac:dyDescent="0.25">
      <c r="A1135" s="24">
        <v>44722</v>
      </c>
      <c r="B1135" s="25" t="s">
        <v>25</v>
      </c>
      <c r="C1135" s="25"/>
      <c r="D1135" s="26" t="s">
        <v>127</v>
      </c>
      <c r="E1135" s="26">
        <v>471</v>
      </c>
      <c r="F1135" s="26" t="s">
        <v>861</v>
      </c>
      <c r="G1135" s="26">
        <v>1000056863</v>
      </c>
      <c r="H1135" s="28" t="s">
        <v>18</v>
      </c>
      <c r="I1135" s="29">
        <v>90000</v>
      </c>
      <c r="J1135" s="29">
        <v>0</v>
      </c>
      <c r="K1135" s="23">
        <f t="shared" si="48"/>
        <v>90000</v>
      </c>
      <c r="L1135" s="35"/>
    </row>
    <row r="1136" spans="1:12" x14ac:dyDescent="0.25">
      <c r="A1136" s="24">
        <v>44743</v>
      </c>
      <c r="B1136" s="25" t="s">
        <v>25</v>
      </c>
      <c r="C1136" s="25"/>
      <c r="D1136" s="26" t="s">
        <v>127</v>
      </c>
      <c r="E1136" s="26">
        <v>477</v>
      </c>
      <c r="F1136" s="26" t="s">
        <v>862</v>
      </c>
      <c r="G1136" s="26">
        <v>1000057006</v>
      </c>
      <c r="H1136" s="28" t="s">
        <v>18</v>
      </c>
      <c r="I1136" s="29">
        <v>156900</v>
      </c>
      <c r="J1136" s="29">
        <v>0</v>
      </c>
      <c r="K1136" s="23">
        <f t="shared" si="48"/>
        <v>156900</v>
      </c>
      <c r="L1136" s="35"/>
    </row>
    <row r="1137" spans="1:12" x14ac:dyDescent="0.25">
      <c r="A1137" s="24">
        <v>44755</v>
      </c>
      <c r="B1137" s="25" t="s">
        <v>25</v>
      </c>
      <c r="C1137" s="25"/>
      <c r="D1137" s="26" t="s">
        <v>127</v>
      </c>
      <c r="E1137" s="26">
        <v>482</v>
      </c>
      <c r="F1137" s="26" t="s">
        <v>507</v>
      </c>
      <c r="G1137" s="26">
        <v>1000057086</v>
      </c>
      <c r="H1137" s="28" t="s">
        <v>18</v>
      </c>
      <c r="I1137" s="29">
        <v>136000</v>
      </c>
      <c r="J1137" s="29">
        <v>0</v>
      </c>
      <c r="K1137" s="23">
        <f t="shared" si="48"/>
        <v>136000</v>
      </c>
      <c r="L1137" s="35"/>
    </row>
    <row r="1138" spans="1:12" x14ac:dyDescent="0.25">
      <c r="A1138" s="24">
        <v>44764</v>
      </c>
      <c r="B1138" s="25" t="s">
        <v>25</v>
      </c>
      <c r="C1138" s="25"/>
      <c r="D1138" s="26" t="s">
        <v>127</v>
      </c>
      <c r="E1138" s="26">
        <v>485</v>
      </c>
      <c r="F1138" s="26" t="s">
        <v>863</v>
      </c>
      <c r="G1138" s="26">
        <v>1000057151</v>
      </c>
      <c r="H1138" s="28" t="s">
        <v>57</v>
      </c>
      <c r="I1138" s="29">
        <v>61000</v>
      </c>
      <c r="J1138" s="29">
        <v>0</v>
      </c>
      <c r="K1138" s="23">
        <f t="shared" si="48"/>
        <v>61000</v>
      </c>
      <c r="L1138" s="35"/>
    </row>
    <row r="1139" spans="1:12" x14ac:dyDescent="0.25">
      <c r="A1139" s="24">
        <v>44764</v>
      </c>
      <c r="B1139" s="25" t="s">
        <v>25</v>
      </c>
      <c r="C1139" s="25"/>
      <c r="D1139" s="26" t="s">
        <v>127</v>
      </c>
      <c r="E1139" s="26">
        <v>486</v>
      </c>
      <c r="F1139" s="26" t="s">
        <v>462</v>
      </c>
      <c r="G1139" s="26">
        <v>1000057152</v>
      </c>
      <c r="H1139" s="28" t="s">
        <v>864</v>
      </c>
      <c r="I1139" s="29">
        <v>141000</v>
      </c>
      <c r="J1139" s="29">
        <v>0</v>
      </c>
      <c r="K1139" s="23">
        <f t="shared" si="48"/>
        <v>141000</v>
      </c>
      <c r="L1139" s="35"/>
    </row>
    <row r="1140" spans="1:12" x14ac:dyDescent="0.25">
      <c r="A1140" s="24">
        <v>44771</v>
      </c>
      <c r="B1140" s="25" t="s">
        <v>25</v>
      </c>
      <c r="C1140" s="25"/>
      <c r="D1140" s="26" t="s">
        <v>127</v>
      </c>
      <c r="E1140" s="26">
        <v>489</v>
      </c>
      <c r="F1140" s="26" t="s">
        <v>865</v>
      </c>
      <c r="G1140" s="26">
        <v>1000057185</v>
      </c>
      <c r="H1140" s="28" t="s">
        <v>57</v>
      </c>
      <c r="I1140" s="29">
        <v>132900</v>
      </c>
      <c r="J1140" s="29">
        <v>0</v>
      </c>
      <c r="K1140" s="23">
        <f t="shared" si="48"/>
        <v>132900</v>
      </c>
      <c r="L1140" s="35"/>
    </row>
    <row r="1141" spans="1:12" x14ac:dyDescent="0.25">
      <c r="A1141" s="24">
        <v>44777</v>
      </c>
      <c r="B1141" s="25" t="s">
        <v>25</v>
      </c>
      <c r="C1141" s="25"/>
      <c r="D1141" s="26" t="s">
        <v>127</v>
      </c>
      <c r="E1141" s="26">
        <v>494</v>
      </c>
      <c r="F1141" s="26" t="s">
        <v>866</v>
      </c>
      <c r="G1141" s="26">
        <v>1000057225</v>
      </c>
      <c r="H1141" s="28" t="s">
        <v>57</v>
      </c>
      <c r="I1141" s="29">
        <v>160250</v>
      </c>
      <c r="J1141" s="29">
        <v>0</v>
      </c>
      <c r="K1141" s="23">
        <f t="shared" si="48"/>
        <v>160250</v>
      </c>
      <c r="L1141" s="35"/>
    </row>
    <row r="1142" spans="1:12" x14ac:dyDescent="0.25">
      <c r="A1142" s="24">
        <v>44790</v>
      </c>
      <c r="B1142" s="25" t="s">
        <v>25</v>
      </c>
      <c r="C1142" s="25"/>
      <c r="D1142" s="26" t="s">
        <v>127</v>
      </c>
      <c r="E1142" s="26">
        <v>497</v>
      </c>
      <c r="F1142" s="26" t="s">
        <v>867</v>
      </c>
      <c r="G1142" s="26">
        <v>1000057307</v>
      </c>
      <c r="H1142" s="28" t="s">
        <v>130</v>
      </c>
      <c r="I1142" s="29">
        <v>30000</v>
      </c>
      <c r="J1142" s="29">
        <v>0</v>
      </c>
      <c r="K1142" s="23">
        <f t="shared" si="48"/>
        <v>30000</v>
      </c>
      <c r="L1142" s="35"/>
    </row>
    <row r="1143" spans="1:12" x14ac:dyDescent="0.25">
      <c r="A1143" s="24">
        <v>44791</v>
      </c>
      <c r="B1143" s="25" t="s">
        <v>25</v>
      </c>
      <c r="C1143" s="25"/>
      <c r="D1143" s="26" t="s">
        <v>127</v>
      </c>
      <c r="E1143" s="26">
        <v>499</v>
      </c>
      <c r="F1143" s="26" t="s">
        <v>868</v>
      </c>
      <c r="G1143" s="26">
        <v>1000057316</v>
      </c>
      <c r="H1143" s="28" t="s">
        <v>129</v>
      </c>
      <c r="I1143" s="29">
        <v>100000</v>
      </c>
      <c r="J1143" s="29">
        <v>0</v>
      </c>
      <c r="K1143" s="23">
        <f t="shared" si="48"/>
        <v>100000</v>
      </c>
      <c r="L1143" s="35"/>
    </row>
    <row r="1144" spans="1:12" x14ac:dyDescent="0.25">
      <c r="A1144" s="24">
        <v>44791</v>
      </c>
      <c r="B1144" s="25" t="s">
        <v>25</v>
      </c>
      <c r="C1144" s="25"/>
      <c r="D1144" s="26" t="s">
        <v>127</v>
      </c>
      <c r="E1144" s="26">
        <v>500</v>
      </c>
      <c r="F1144" s="26" t="s">
        <v>775</v>
      </c>
      <c r="G1144" s="26">
        <v>1000057317</v>
      </c>
      <c r="H1144" s="28" t="s">
        <v>128</v>
      </c>
      <c r="I1144" s="29">
        <v>42500</v>
      </c>
      <c r="J1144" s="29">
        <v>0</v>
      </c>
      <c r="K1144" s="23">
        <f t="shared" si="48"/>
        <v>42500</v>
      </c>
      <c r="L1144" s="35"/>
    </row>
    <row r="1145" spans="1:12" x14ac:dyDescent="0.25">
      <c r="A1145" s="24">
        <v>44811</v>
      </c>
      <c r="B1145" s="25" t="s">
        <v>25</v>
      </c>
      <c r="C1145" s="25"/>
      <c r="D1145" s="26" t="s">
        <v>127</v>
      </c>
      <c r="E1145" s="26">
        <v>4102</v>
      </c>
      <c r="F1145" s="26" t="s">
        <v>755</v>
      </c>
      <c r="G1145" s="26">
        <v>1000057443</v>
      </c>
      <c r="H1145" s="28" t="s">
        <v>57</v>
      </c>
      <c r="I1145" s="29">
        <v>30500</v>
      </c>
      <c r="J1145" s="29">
        <v>0</v>
      </c>
      <c r="K1145" s="23">
        <f t="shared" si="48"/>
        <v>30500</v>
      </c>
      <c r="L1145" s="35"/>
    </row>
    <row r="1146" spans="1:12" x14ac:dyDescent="0.25">
      <c r="A1146" s="24">
        <v>44811</v>
      </c>
      <c r="B1146" s="25" t="s">
        <v>25</v>
      </c>
      <c r="C1146" s="25"/>
      <c r="D1146" s="26" t="s">
        <v>127</v>
      </c>
      <c r="E1146" s="26">
        <v>4103</v>
      </c>
      <c r="F1146" s="26" t="s">
        <v>851</v>
      </c>
      <c r="G1146" s="26">
        <v>1000057452</v>
      </c>
      <c r="H1146" s="28" t="s">
        <v>852</v>
      </c>
      <c r="I1146" s="29">
        <v>37500</v>
      </c>
      <c r="J1146" s="29">
        <v>0</v>
      </c>
      <c r="K1146" s="23">
        <f t="shared" si="48"/>
        <v>37500</v>
      </c>
      <c r="L1146" s="35"/>
    </row>
    <row r="1147" spans="1:12" x14ac:dyDescent="0.25">
      <c r="A1147" s="24">
        <v>44813</v>
      </c>
      <c r="B1147" s="25" t="s">
        <v>25</v>
      </c>
      <c r="C1147" s="25"/>
      <c r="D1147" s="26" t="s">
        <v>127</v>
      </c>
      <c r="E1147" s="26">
        <v>4119</v>
      </c>
      <c r="F1147" s="26" t="s">
        <v>452</v>
      </c>
      <c r="G1147" s="26">
        <v>1000057447</v>
      </c>
      <c r="H1147" s="28" t="s">
        <v>18</v>
      </c>
      <c r="I1147" s="29">
        <v>68000</v>
      </c>
      <c r="J1147" s="29">
        <v>0</v>
      </c>
      <c r="K1147" s="23">
        <f t="shared" si="48"/>
        <v>68000</v>
      </c>
      <c r="L1147" s="35"/>
    </row>
    <row r="1148" spans="1:12" x14ac:dyDescent="0.25">
      <c r="A1148" s="24">
        <v>44820</v>
      </c>
      <c r="B1148" s="25" t="s">
        <v>25</v>
      </c>
      <c r="C1148" s="25"/>
      <c r="D1148" s="26" t="s">
        <v>127</v>
      </c>
      <c r="E1148" s="26">
        <v>4153</v>
      </c>
      <c r="F1148" s="26" t="s">
        <v>853</v>
      </c>
      <c r="G1148" s="26">
        <v>1000057546</v>
      </c>
      <c r="H1148" s="28" t="s">
        <v>18</v>
      </c>
      <c r="I1148" s="29">
        <v>150000</v>
      </c>
      <c r="J1148" s="29">
        <v>0</v>
      </c>
      <c r="K1148" s="23">
        <f t="shared" si="48"/>
        <v>150000</v>
      </c>
      <c r="L1148" s="35"/>
    </row>
    <row r="1149" spans="1:12" x14ac:dyDescent="0.25">
      <c r="A1149" s="24">
        <v>44826</v>
      </c>
      <c r="B1149" s="25" t="s">
        <v>25</v>
      </c>
      <c r="C1149" s="25"/>
      <c r="D1149" s="26" t="s">
        <v>127</v>
      </c>
      <c r="E1149" s="26">
        <v>4177</v>
      </c>
      <c r="F1149" s="26" t="s">
        <v>854</v>
      </c>
      <c r="G1149" s="26">
        <v>1000057552</v>
      </c>
      <c r="H1149" s="28" t="s">
        <v>18</v>
      </c>
      <c r="I1149" s="29">
        <v>68000</v>
      </c>
      <c r="J1149" s="29">
        <v>0</v>
      </c>
      <c r="K1149" s="23">
        <f t="shared" si="48"/>
        <v>68000</v>
      </c>
      <c r="L1149" s="35"/>
    </row>
    <row r="1150" spans="1:12" x14ac:dyDescent="0.25">
      <c r="A1150" s="24">
        <v>44826</v>
      </c>
      <c r="B1150" s="25" t="s">
        <v>25</v>
      </c>
      <c r="C1150" s="25"/>
      <c r="D1150" s="26" t="s">
        <v>127</v>
      </c>
      <c r="E1150" s="26">
        <v>4181</v>
      </c>
      <c r="F1150" s="26" t="s">
        <v>855</v>
      </c>
      <c r="G1150" s="26">
        <v>1000057563</v>
      </c>
      <c r="H1150" s="28" t="s">
        <v>18</v>
      </c>
      <c r="I1150" s="29">
        <v>100000</v>
      </c>
      <c r="J1150" s="29">
        <v>0</v>
      </c>
      <c r="K1150" s="23">
        <f t="shared" si="48"/>
        <v>100000</v>
      </c>
      <c r="L1150" s="35"/>
    </row>
    <row r="1151" spans="1:12" x14ac:dyDescent="0.25">
      <c r="A1151" s="24">
        <v>44832</v>
      </c>
      <c r="B1151" s="25" t="s">
        <v>25</v>
      </c>
      <c r="C1151" s="25"/>
      <c r="D1151" s="26" t="s">
        <v>127</v>
      </c>
      <c r="E1151" s="26">
        <v>4207</v>
      </c>
      <c r="F1151" s="26" t="s">
        <v>856</v>
      </c>
      <c r="G1151" s="26">
        <v>1000057612</v>
      </c>
      <c r="H1151" s="28" t="s">
        <v>129</v>
      </c>
      <c r="I1151" s="29">
        <v>100000</v>
      </c>
      <c r="J1151" s="29">
        <v>0</v>
      </c>
      <c r="K1151" s="23">
        <f t="shared" si="48"/>
        <v>100000</v>
      </c>
      <c r="L1151" s="35"/>
    </row>
    <row r="1152" spans="1:12" x14ac:dyDescent="0.25">
      <c r="A1152" s="24">
        <v>44832</v>
      </c>
      <c r="B1152" s="25" t="s">
        <v>25</v>
      </c>
      <c r="C1152" s="25"/>
      <c r="D1152" s="26" t="s">
        <v>127</v>
      </c>
      <c r="E1152" s="26">
        <v>4208</v>
      </c>
      <c r="F1152" s="26" t="s">
        <v>859</v>
      </c>
      <c r="G1152" s="26">
        <v>1000057616</v>
      </c>
      <c r="H1152" s="28" t="s">
        <v>117</v>
      </c>
      <c r="I1152" s="29">
        <v>103500</v>
      </c>
      <c r="J1152" s="29">
        <v>0</v>
      </c>
      <c r="K1152" s="23">
        <f t="shared" si="48"/>
        <v>103500</v>
      </c>
      <c r="L1152" s="35"/>
    </row>
    <row r="1153" spans="1:12" x14ac:dyDescent="0.25">
      <c r="A1153" s="24">
        <v>44834</v>
      </c>
      <c r="B1153" s="25" t="s">
        <v>25</v>
      </c>
      <c r="C1153" s="25"/>
      <c r="D1153" s="26" t="s">
        <v>127</v>
      </c>
      <c r="E1153" s="26">
        <v>4217</v>
      </c>
      <c r="F1153" s="26" t="s">
        <v>857</v>
      </c>
      <c r="G1153" s="26">
        <v>1000057614</v>
      </c>
      <c r="H1153" s="28" t="s">
        <v>858</v>
      </c>
      <c r="I1153" s="29">
        <v>68000</v>
      </c>
      <c r="J1153" s="29">
        <v>0</v>
      </c>
      <c r="K1153" s="23">
        <f t="shared" si="48"/>
        <v>68000</v>
      </c>
      <c r="L1153" s="35"/>
    </row>
    <row r="1154" spans="1:12" x14ac:dyDescent="0.25">
      <c r="A1154" s="24">
        <v>44839</v>
      </c>
      <c r="B1154" s="25" t="s">
        <v>25</v>
      </c>
      <c r="C1154" s="25"/>
      <c r="D1154" s="26" t="s">
        <v>127</v>
      </c>
      <c r="E1154" s="26">
        <v>531</v>
      </c>
      <c r="F1154" s="26" t="s">
        <v>869</v>
      </c>
      <c r="G1154" s="26">
        <v>1000057682</v>
      </c>
      <c r="H1154" s="28" t="s">
        <v>870</v>
      </c>
      <c r="I1154" s="29">
        <v>37500</v>
      </c>
      <c r="J1154" s="29">
        <v>0</v>
      </c>
      <c r="K1154" s="23">
        <f t="shared" si="48"/>
        <v>37500</v>
      </c>
      <c r="L1154" s="35"/>
    </row>
    <row r="1155" spans="1:12" x14ac:dyDescent="0.25">
      <c r="A1155" s="24">
        <v>44852</v>
      </c>
      <c r="B1155" s="25" t="s">
        <v>25</v>
      </c>
      <c r="C1155" s="25"/>
      <c r="D1155" s="26">
        <v>131450148</v>
      </c>
      <c r="E1155" s="26">
        <v>4282</v>
      </c>
      <c r="F1155" s="26" t="s">
        <v>871</v>
      </c>
      <c r="G1155" s="26">
        <v>1000057706</v>
      </c>
      <c r="H1155" s="28" t="s">
        <v>373</v>
      </c>
      <c r="I1155" s="29">
        <v>95000</v>
      </c>
      <c r="J1155" s="29">
        <v>0</v>
      </c>
      <c r="K1155" s="23">
        <f t="shared" si="48"/>
        <v>95000</v>
      </c>
      <c r="L1155" s="30"/>
    </row>
    <row r="1156" spans="1:12" x14ac:dyDescent="0.25">
      <c r="A1156" s="24">
        <v>44853</v>
      </c>
      <c r="B1156" s="25" t="s">
        <v>25</v>
      </c>
      <c r="C1156" s="25"/>
      <c r="D1156" s="26">
        <v>131450148</v>
      </c>
      <c r="E1156" s="26">
        <v>542</v>
      </c>
      <c r="F1156" s="26" t="s">
        <v>874</v>
      </c>
      <c r="G1156" s="26">
        <v>1000057709</v>
      </c>
      <c r="H1156" s="28" t="s">
        <v>57</v>
      </c>
      <c r="I1156" s="29">
        <v>152500</v>
      </c>
      <c r="J1156" s="29">
        <v>0</v>
      </c>
      <c r="K1156" s="23">
        <f t="shared" si="48"/>
        <v>152500</v>
      </c>
      <c r="L1156" s="30"/>
    </row>
    <row r="1157" spans="1:12" x14ac:dyDescent="0.25">
      <c r="A1157" s="24">
        <v>44855</v>
      </c>
      <c r="B1157" s="25" t="s">
        <v>25</v>
      </c>
      <c r="C1157" s="25"/>
      <c r="D1157" s="26">
        <v>131450148</v>
      </c>
      <c r="E1157" s="26">
        <v>544</v>
      </c>
      <c r="F1157" s="26" t="s">
        <v>872</v>
      </c>
      <c r="G1157" s="26">
        <v>1000057731</v>
      </c>
      <c r="H1157" s="28" t="s">
        <v>18</v>
      </c>
      <c r="I1157" s="29">
        <v>85000</v>
      </c>
      <c r="J1157" s="29">
        <v>0</v>
      </c>
      <c r="K1157" s="23">
        <f t="shared" si="48"/>
        <v>85000</v>
      </c>
      <c r="L1157" s="30"/>
    </row>
    <row r="1158" spans="1:12" x14ac:dyDescent="0.25">
      <c r="A1158" s="24">
        <v>44855</v>
      </c>
      <c r="B1158" s="25" t="s">
        <v>25</v>
      </c>
      <c r="C1158" s="25"/>
      <c r="D1158" s="26">
        <v>131450148</v>
      </c>
      <c r="E1158" s="26">
        <v>545</v>
      </c>
      <c r="F1158" s="26" t="s">
        <v>873</v>
      </c>
      <c r="G1158" s="26">
        <v>1000057728</v>
      </c>
      <c r="H1158" s="28" t="s">
        <v>18</v>
      </c>
      <c r="I1158" s="29">
        <v>105000</v>
      </c>
      <c r="J1158" s="29">
        <v>0</v>
      </c>
      <c r="K1158" s="23">
        <f t="shared" si="48"/>
        <v>105000</v>
      </c>
      <c r="L1158" s="30"/>
    </row>
    <row r="1159" spans="1:12" x14ac:dyDescent="0.25">
      <c r="A1159" s="24">
        <v>44872</v>
      </c>
      <c r="B1159" s="25" t="s">
        <v>25</v>
      </c>
      <c r="C1159" s="25"/>
      <c r="D1159" s="26">
        <v>131450148</v>
      </c>
      <c r="E1159" s="26">
        <v>562</v>
      </c>
      <c r="F1159" s="26" t="s">
        <v>1084</v>
      </c>
      <c r="G1159" s="26">
        <v>1000057859</v>
      </c>
      <c r="H1159" s="28" t="s">
        <v>129</v>
      </c>
      <c r="I1159" s="29">
        <v>100000</v>
      </c>
      <c r="J1159" s="29">
        <v>0</v>
      </c>
      <c r="K1159" s="23">
        <f t="shared" si="48"/>
        <v>100000</v>
      </c>
      <c r="L1159" s="30"/>
    </row>
    <row r="1160" spans="1:12" x14ac:dyDescent="0.25">
      <c r="A1160" s="24">
        <v>44880</v>
      </c>
      <c r="B1160" s="25" t="s">
        <v>25</v>
      </c>
      <c r="C1160" s="69"/>
      <c r="D1160" s="61">
        <v>131450148</v>
      </c>
      <c r="E1160" s="61">
        <v>572</v>
      </c>
      <c r="F1160" s="61" t="s">
        <v>316</v>
      </c>
      <c r="G1160" s="61">
        <v>1000057898</v>
      </c>
      <c r="H1160" s="62" t="s">
        <v>18</v>
      </c>
      <c r="I1160" s="29">
        <v>50500</v>
      </c>
      <c r="J1160" s="29">
        <v>0</v>
      </c>
      <c r="K1160" s="23">
        <f t="shared" si="48"/>
        <v>50500</v>
      </c>
      <c r="L1160" s="30"/>
    </row>
    <row r="1161" spans="1:12" ht="29.25" x14ac:dyDescent="0.25">
      <c r="A1161" s="24">
        <v>44910</v>
      </c>
      <c r="B1161" s="82" t="s">
        <v>25</v>
      </c>
      <c r="C1161" s="71"/>
      <c r="D1161" s="47">
        <v>131450148</v>
      </c>
      <c r="E1161" s="47">
        <v>4532</v>
      </c>
      <c r="F1161" s="47" t="s">
        <v>1319</v>
      </c>
      <c r="G1161" s="106" t="s">
        <v>1320</v>
      </c>
      <c r="H1161" s="48" t="s">
        <v>18</v>
      </c>
      <c r="I1161" s="50">
        <v>840000</v>
      </c>
      <c r="J1161" s="29">
        <v>0</v>
      </c>
      <c r="K1161" s="23">
        <f t="shared" si="48"/>
        <v>840000</v>
      </c>
      <c r="L1161" s="30"/>
    </row>
    <row r="1162" spans="1:12" ht="29.25" x14ac:dyDescent="0.25">
      <c r="A1162" s="24">
        <v>44914</v>
      </c>
      <c r="B1162" s="82" t="s">
        <v>25</v>
      </c>
      <c r="C1162" s="71"/>
      <c r="D1162" s="47">
        <v>131450148</v>
      </c>
      <c r="E1162" s="47">
        <v>4539</v>
      </c>
      <c r="F1162" s="47" t="s">
        <v>1321</v>
      </c>
      <c r="G1162" s="106" t="s">
        <v>1243</v>
      </c>
      <c r="H1162" s="48" t="s">
        <v>18</v>
      </c>
      <c r="I1162" s="50">
        <v>72000</v>
      </c>
      <c r="J1162" s="29">
        <v>0</v>
      </c>
      <c r="K1162" s="23">
        <f t="shared" si="48"/>
        <v>72000</v>
      </c>
      <c r="L1162" s="30"/>
    </row>
    <row r="1163" spans="1:12" x14ac:dyDescent="0.25">
      <c r="A1163" s="24">
        <v>44932</v>
      </c>
      <c r="B1163" s="82" t="s">
        <v>25</v>
      </c>
      <c r="C1163" s="71" t="s">
        <v>1487</v>
      </c>
      <c r="D1163" s="47">
        <v>131450148</v>
      </c>
      <c r="E1163" s="47">
        <v>4582</v>
      </c>
      <c r="F1163" s="47" t="s">
        <v>1593</v>
      </c>
      <c r="G1163" s="106">
        <v>1000058153</v>
      </c>
      <c r="H1163" s="48" t="s">
        <v>129</v>
      </c>
      <c r="I1163" s="50">
        <v>100000</v>
      </c>
      <c r="J1163" s="29">
        <v>0</v>
      </c>
      <c r="K1163" s="23">
        <f t="shared" si="48"/>
        <v>100000</v>
      </c>
      <c r="L1163" s="30"/>
    </row>
    <row r="1164" spans="1:12" x14ac:dyDescent="0.25">
      <c r="A1164" s="56">
        <v>44960</v>
      </c>
      <c r="B1164" s="82" t="s">
        <v>25</v>
      </c>
      <c r="C1164" s="71" t="s">
        <v>1487</v>
      </c>
      <c r="D1164" s="47">
        <v>131450148</v>
      </c>
      <c r="E1164" s="47">
        <v>4663</v>
      </c>
      <c r="F1164" s="47" t="s">
        <v>1594</v>
      </c>
      <c r="G1164" s="106">
        <v>1000058226</v>
      </c>
      <c r="H1164" s="48" t="s">
        <v>18</v>
      </c>
      <c r="I1164" s="123">
        <v>165000</v>
      </c>
      <c r="J1164" s="29">
        <v>0</v>
      </c>
      <c r="K1164" s="23">
        <f t="shared" si="48"/>
        <v>165000</v>
      </c>
      <c r="L1164" s="30"/>
    </row>
    <row r="1165" spans="1:12" x14ac:dyDescent="0.25">
      <c r="A1165" s="24">
        <v>44915</v>
      </c>
      <c r="B1165" s="82" t="s">
        <v>25</v>
      </c>
      <c r="C1165" s="71" t="s">
        <v>1482</v>
      </c>
      <c r="D1165" s="47">
        <v>131450148</v>
      </c>
      <c r="E1165" s="47">
        <v>4547</v>
      </c>
      <c r="F1165" s="47" t="s">
        <v>1595</v>
      </c>
      <c r="G1165" s="106" t="s">
        <v>1596</v>
      </c>
      <c r="H1165" s="48" t="s">
        <v>18</v>
      </c>
      <c r="I1165" s="50">
        <v>90000</v>
      </c>
      <c r="J1165" s="29">
        <v>0</v>
      </c>
      <c r="K1165" s="23">
        <f t="shared" si="48"/>
        <v>90000</v>
      </c>
      <c r="L1165" s="30"/>
    </row>
    <row r="1166" spans="1:12" x14ac:dyDescent="0.25">
      <c r="A1166" s="24">
        <v>44973</v>
      </c>
      <c r="B1166" s="82" t="s">
        <v>25</v>
      </c>
      <c r="C1166" s="71"/>
      <c r="D1166" s="47">
        <v>131450148</v>
      </c>
      <c r="E1166" s="47">
        <v>4718</v>
      </c>
      <c r="F1166" s="47" t="s">
        <v>1597</v>
      </c>
      <c r="G1166" s="106">
        <v>1000058257</v>
      </c>
      <c r="H1166" s="48" t="s">
        <v>37</v>
      </c>
      <c r="I1166" s="50">
        <v>120000</v>
      </c>
      <c r="J1166" s="29">
        <v>0</v>
      </c>
      <c r="K1166" s="23">
        <f t="shared" si="48"/>
        <v>120000</v>
      </c>
      <c r="L1166" s="30"/>
    </row>
    <row r="1167" spans="1:12" x14ac:dyDescent="0.25">
      <c r="A1167" s="51"/>
      <c r="B1167" s="112" t="str">
        <f>B1168</f>
        <v>SSP SERVI SALUD PREMIUM, S.R.L.</v>
      </c>
      <c r="C1167" s="74"/>
      <c r="D1167" s="75" t="str">
        <f>D1168</f>
        <v>131154344</v>
      </c>
      <c r="E1167" s="142" t="str">
        <f>H1168</f>
        <v>SOL. LACTATO EN RINGER 1000ML</v>
      </c>
      <c r="F1167" s="143"/>
      <c r="G1167" s="143"/>
      <c r="H1167" s="143"/>
      <c r="I1167" s="66"/>
      <c r="J1167" s="54"/>
      <c r="K1167" s="54"/>
      <c r="L1167" s="55">
        <f>SUM(K1168:K1186)</f>
        <v>936112.04</v>
      </c>
    </row>
    <row r="1168" spans="1:12" x14ac:dyDescent="0.25">
      <c r="A1168" s="24">
        <v>44699</v>
      </c>
      <c r="B1168" s="82" t="s">
        <v>22</v>
      </c>
      <c r="C1168" s="71" t="s">
        <v>1482</v>
      </c>
      <c r="D1168" s="47" t="s">
        <v>131</v>
      </c>
      <c r="E1168" s="47">
        <v>1070</v>
      </c>
      <c r="F1168" s="47" t="s">
        <v>887</v>
      </c>
      <c r="G1168" s="47">
        <v>1000056708</v>
      </c>
      <c r="H1168" s="48" t="s">
        <v>888</v>
      </c>
      <c r="I1168" s="50">
        <v>65436</v>
      </c>
      <c r="J1168" s="29">
        <v>0</v>
      </c>
      <c r="K1168" s="23">
        <f t="shared" ref="K1168:K1173" si="49">I1168+J1168-L1168</f>
        <v>65436</v>
      </c>
      <c r="L1168" s="35"/>
    </row>
    <row r="1169" spans="1:12" x14ac:dyDescent="0.25">
      <c r="A1169" s="24">
        <v>44708</v>
      </c>
      <c r="B1169" s="25" t="s">
        <v>22</v>
      </c>
      <c r="C1169" s="76" t="s">
        <v>1482</v>
      </c>
      <c r="D1169" s="31" t="s">
        <v>131</v>
      </c>
      <c r="E1169" s="31">
        <v>1088</v>
      </c>
      <c r="F1169" s="31" t="s">
        <v>889</v>
      </c>
      <c r="G1169" s="31">
        <v>1000056750</v>
      </c>
      <c r="H1169" s="33" t="s">
        <v>8</v>
      </c>
      <c r="I1169" s="29">
        <v>77900</v>
      </c>
      <c r="J1169" s="29">
        <v>0</v>
      </c>
      <c r="K1169" s="23">
        <f t="shared" si="49"/>
        <v>77900</v>
      </c>
      <c r="L1169" s="35"/>
    </row>
    <row r="1170" spans="1:12" x14ac:dyDescent="0.25">
      <c r="A1170" s="24">
        <v>44722</v>
      </c>
      <c r="B1170" s="25" t="s">
        <v>22</v>
      </c>
      <c r="C1170" s="25"/>
      <c r="D1170" s="26" t="s">
        <v>131</v>
      </c>
      <c r="E1170" s="26">
        <v>1103</v>
      </c>
      <c r="F1170" s="26" t="s">
        <v>890</v>
      </c>
      <c r="G1170" s="26">
        <v>1000056819</v>
      </c>
      <c r="H1170" s="28" t="s">
        <v>694</v>
      </c>
      <c r="I1170" s="29">
        <v>64960</v>
      </c>
      <c r="J1170" s="29">
        <v>11692.8</v>
      </c>
      <c r="K1170" s="23">
        <f t="shared" si="49"/>
        <v>76652.800000000003</v>
      </c>
      <c r="L1170" s="35"/>
    </row>
    <row r="1171" spans="1:12" x14ac:dyDescent="0.25">
      <c r="A1171" s="24">
        <v>44726</v>
      </c>
      <c r="B1171" s="25" t="s">
        <v>22</v>
      </c>
      <c r="C1171" s="25"/>
      <c r="D1171" s="26" t="s">
        <v>131</v>
      </c>
      <c r="E1171" s="26">
        <v>1107</v>
      </c>
      <c r="F1171" s="26" t="s">
        <v>891</v>
      </c>
      <c r="G1171" s="26">
        <v>1000056872</v>
      </c>
      <c r="H1171" s="28" t="s">
        <v>42</v>
      </c>
      <c r="I1171" s="29">
        <v>1202</v>
      </c>
      <c r="J1171" s="29">
        <v>216.36</v>
      </c>
      <c r="K1171" s="23">
        <f t="shared" si="49"/>
        <v>1418.3600000000001</v>
      </c>
      <c r="L1171" s="35"/>
    </row>
    <row r="1172" spans="1:12" x14ac:dyDescent="0.25">
      <c r="A1172" s="24">
        <v>44764</v>
      </c>
      <c r="B1172" s="25" t="s">
        <v>22</v>
      </c>
      <c r="C1172" s="25" t="s">
        <v>1482</v>
      </c>
      <c r="D1172" s="26" t="s">
        <v>131</v>
      </c>
      <c r="E1172" s="26">
        <v>1138</v>
      </c>
      <c r="F1172" s="26" t="s">
        <v>884</v>
      </c>
      <c r="G1172" s="26">
        <v>1000057068</v>
      </c>
      <c r="H1172" s="28" t="s">
        <v>8</v>
      </c>
      <c r="I1172" s="29">
        <v>94689</v>
      </c>
      <c r="J1172" s="29">
        <v>14884.07</v>
      </c>
      <c r="K1172" s="23">
        <f t="shared" si="49"/>
        <v>109573.07</v>
      </c>
      <c r="L1172" s="35"/>
    </row>
    <row r="1173" spans="1:12" x14ac:dyDescent="0.25">
      <c r="A1173" s="24">
        <v>44768</v>
      </c>
      <c r="B1173" s="25" t="s">
        <v>22</v>
      </c>
      <c r="C1173" s="25" t="s">
        <v>1482</v>
      </c>
      <c r="D1173" s="26">
        <v>131154344</v>
      </c>
      <c r="E1173" s="26">
        <v>1141</v>
      </c>
      <c r="F1173" s="26" t="s">
        <v>892</v>
      </c>
      <c r="G1173" s="26">
        <v>1000057162</v>
      </c>
      <c r="H1173" s="28" t="s">
        <v>42</v>
      </c>
      <c r="I1173" s="29">
        <v>24261</v>
      </c>
      <c r="J1173" s="29">
        <v>4366.9799999999996</v>
      </c>
      <c r="K1173" s="23">
        <f t="shared" si="49"/>
        <v>28627.98</v>
      </c>
      <c r="L1173" s="35"/>
    </row>
    <row r="1174" spans="1:12" x14ac:dyDescent="0.25">
      <c r="A1174" s="24">
        <v>44749</v>
      </c>
      <c r="B1174" s="25" t="s">
        <v>22</v>
      </c>
      <c r="C1174" s="25" t="s">
        <v>1482</v>
      </c>
      <c r="D1174" s="26">
        <v>131154344</v>
      </c>
      <c r="E1174" s="26">
        <v>1148</v>
      </c>
      <c r="F1174" s="26" t="s">
        <v>699</v>
      </c>
      <c r="G1174" s="26">
        <v>1000057235</v>
      </c>
      <c r="H1174" s="28" t="s">
        <v>132</v>
      </c>
      <c r="I1174" s="29">
        <v>129520</v>
      </c>
      <c r="J1174" s="29">
        <v>23313.599999999999</v>
      </c>
      <c r="K1174" s="23">
        <v>152833.60000000001</v>
      </c>
      <c r="L1174" s="35"/>
    </row>
    <row r="1175" spans="1:12" x14ac:dyDescent="0.25">
      <c r="A1175" s="24">
        <v>44600</v>
      </c>
      <c r="B1175" s="25" t="s">
        <v>22</v>
      </c>
      <c r="C1175" s="25" t="s">
        <v>1482</v>
      </c>
      <c r="D1175" s="26">
        <v>131154344</v>
      </c>
      <c r="E1175" s="26">
        <v>1158</v>
      </c>
      <c r="F1175" s="26" t="s">
        <v>1322</v>
      </c>
      <c r="G1175" s="26">
        <v>1000057236</v>
      </c>
      <c r="H1175" s="28" t="s">
        <v>132</v>
      </c>
      <c r="I1175" s="29">
        <v>32380</v>
      </c>
      <c r="J1175" s="29">
        <v>5828.4</v>
      </c>
      <c r="K1175" s="23">
        <v>38208.400000000001</v>
      </c>
      <c r="L1175" s="35"/>
    </row>
    <row r="1176" spans="1:12" x14ac:dyDescent="0.25">
      <c r="A1176" s="24">
        <v>44795</v>
      </c>
      <c r="B1176" s="25" t="s">
        <v>22</v>
      </c>
      <c r="C1176" s="25"/>
      <c r="D1176" s="26" t="s">
        <v>131</v>
      </c>
      <c r="E1176" s="26">
        <v>1164</v>
      </c>
      <c r="F1176" s="26" t="s">
        <v>893</v>
      </c>
      <c r="G1176" s="26">
        <v>1000057319</v>
      </c>
      <c r="H1176" s="28" t="s">
        <v>894</v>
      </c>
      <c r="I1176" s="29">
        <v>17297.5</v>
      </c>
      <c r="J1176" s="29">
        <v>0</v>
      </c>
      <c r="K1176" s="23">
        <f t="shared" ref="K1176:K1185" si="50">I1176+J1176-L1176</f>
        <v>17297.5</v>
      </c>
      <c r="L1176" s="35"/>
    </row>
    <row r="1177" spans="1:12" x14ac:dyDescent="0.25">
      <c r="A1177" s="24">
        <v>44797</v>
      </c>
      <c r="B1177" s="25" t="s">
        <v>22</v>
      </c>
      <c r="C1177" s="25" t="s">
        <v>1482</v>
      </c>
      <c r="D1177" s="26" t="s">
        <v>131</v>
      </c>
      <c r="E1177" s="26">
        <v>1168</v>
      </c>
      <c r="F1177" s="26" t="s">
        <v>875</v>
      </c>
      <c r="G1177" s="26">
        <v>1000057322</v>
      </c>
      <c r="H1177" s="28" t="s">
        <v>132</v>
      </c>
      <c r="I1177" s="29">
        <v>106820</v>
      </c>
      <c r="J1177" s="29">
        <v>0</v>
      </c>
      <c r="K1177" s="23">
        <f t="shared" si="50"/>
        <v>106820</v>
      </c>
      <c r="L1177" s="35"/>
    </row>
    <row r="1178" spans="1:12" x14ac:dyDescent="0.25">
      <c r="A1178" s="24">
        <v>44797</v>
      </c>
      <c r="B1178" s="25" t="s">
        <v>22</v>
      </c>
      <c r="C1178" s="25"/>
      <c r="D1178" s="26" t="s">
        <v>131</v>
      </c>
      <c r="E1178" s="26">
        <v>1169</v>
      </c>
      <c r="F1178" s="26" t="s">
        <v>876</v>
      </c>
      <c r="G1178" s="26">
        <v>1000057324</v>
      </c>
      <c r="H1178" s="28" t="s">
        <v>877</v>
      </c>
      <c r="I1178" s="29">
        <v>17478</v>
      </c>
      <c r="J1178" s="29">
        <v>0</v>
      </c>
      <c r="K1178" s="23">
        <f t="shared" si="50"/>
        <v>17478</v>
      </c>
      <c r="L1178" s="35"/>
    </row>
    <row r="1179" spans="1:12" x14ac:dyDescent="0.25">
      <c r="A1179" s="24">
        <v>44802</v>
      </c>
      <c r="B1179" s="25" t="s">
        <v>22</v>
      </c>
      <c r="C1179" s="25" t="s">
        <v>1482</v>
      </c>
      <c r="D1179" s="26" t="s">
        <v>131</v>
      </c>
      <c r="E1179" s="26">
        <v>1175</v>
      </c>
      <c r="F1179" s="26" t="s">
        <v>897</v>
      </c>
      <c r="G1179" s="26">
        <v>1000057372</v>
      </c>
      <c r="H1179" s="28" t="s">
        <v>369</v>
      </c>
      <c r="I1179" s="29">
        <v>800</v>
      </c>
      <c r="J1179" s="29">
        <v>99</v>
      </c>
      <c r="K1179" s="23">
        <f t="shared" si="50"/>
        <v>899</v>
      </c>
      <c r="L1179" s="35"/>
    </row>
    <row r="1180" spans="1:12" x14ac:dyDescent="0.25">
      <c r="A1180" s="24">
        <v>44825</v>
      </c>
      <c r="B1180" s="25" t="s">
        <v>22</v>
      </c>
      <c r="C1180" s="25"/>
      <c r="D1180" s="26" t="s">
        <v>131</v>
      </c>
      <c r="E1180" s="26">
        <v>1196</v>
      </c>
      <c r="F1180" s="26" t="s">
        <v>883</v>
      </c>
      <c r="G1180" s="26">
        <v>1000057556</v>
      </c>
      <c r="H1180" s="28" t="s">
        <v>8</v>
      </c>
      <c r="I1180" s="29">
        <v>53514</v>
      </c>
      <c r="J1180" s="29">
        <v>9632.52</v>
      </c>
      <c r="K1180" s="23">
        <f t="shared" si="50"/>
        <v>63146.520000000004</v>
      </c>
      <c r="L1180" s="35"/>
    </row>
    <row r="1181" spans="1:12" x14ac:dyDescent="0.25">
      <c r="A1181" s="24">
        <v>44827</v>
      </c>
      <c r="B1181" s="25" t="s">
        <v>22</v>
      </c>
      <c r="C1181" s="25"/>
      <c r="D1181" s="26" t="s">
        <v>131</v>
      </c>
      <c r="E1181" s="26">
        <v>1198</v>
      </c>
      <c r="F1181" s="26" t="s">
        <v>882</v>
      </c>
      <c r="G1181" s="26">
        <v>1000057559</v>
      </c>
      <c r="H1181" s="28" t="s">
        <v>8</v>
      </c>
      <c r="I1181" s="29">
        <v>18630</v>
      </c>
      <c r="J1181" s="29">
        <v>3353.4</v>
      </c>
      <c r="K1181" s="23">
        <f t="shared" si="50"/>
        <v>21983.4</v>
      </c>
      <c r="L1181" s="35"/>
    </row>
    <row r="1182" spans="1:12" x14ac:dyDescent="0.25">
      <c r="A1182" s="24">
        <v>44837</v>
      </c>
      <c r="B1182" s="25" t="s">
        <v>22</v>
      </c>
      <c r="C1182" s="25"/>
      <c r="D1182" s="26" t="s">
        <v>131</v>
      </c>
      <c r="E1182" s="26">
        <v>1202</v>
      </c>
      <c r="F1182" s="26" t="s">
        <v>885</v>
      </c>
      <c r="G1182" s="26">
        <v>1000057632</v>
      </c>
      <c r="H1182" s="28" t="s">
        <v>886</v>
      </c>
      <c r="I1182" s="29">
        <v>115859.52000000002</v>
      </c>
      <c r="J1182" s="29">
        <v>20854.71</v>
      </c>
      <c r="K1182" s="23">
        <f t="shared" si="50"/>
        <v>136714.23000000001</v>
      </c>
      <c r="L1182" s="35"/>
    </row>
    <row r="1183" spans="1:12" x14ac:dyDescent="0.25">
      <c r="A1183" s="24">
        <v>44840</v>
      </c>
      <c r="B1183" s="25" t="s">
        <v>22</v>
      </c>
      <c r="C1183" s="25"/>
      <c r="D1183" s="26" t="s">
        <v>131</v>
      </c>
      <c r="E1183" s="26">
        <v>1209</v>
      </c>
      <c r="F1183" s="26" t="s">
        <v>880</v>
      </c>
      <c r="G1183" s="26">
        <v>1000057618</v>
      </c>
      <c r="H1183" s="28" t="s">
        <v>881</v>
      </c>
      <c r="I1183" s="29">
        <v>4671</v>
      </c>
      <c r="J1183" s="29">
        <v>840.78</v>
      </c>
      <c r="K1183" s="23">
        <f t="shared" si="50"/>
        <v>5511.78</v>
      </c>
      <c r="L1183" s="35"/>
    </row>
    <row r="1184" spans="1:12" x14ac:dyDescent="0.25">
      <c r="A1184" s="24">
        <v>44840</v>
      </c>
      <c r="B1184" s="25" t="s">
        <v>22</v>
      </c>
      <c r="C1184" s="25"/>
      <c r="D1184" s="26" t="s">
        <v>131</v>
      </c>
      <c r="E1184" s="26">
        <v>1210</v>
      </c>
      <c r="F1184" s="26" t="s">
        <v>878</v>
      </c>
      <c r="G1184" s="26">
        <v>1000057627</v>
      </c>
      <c r="H1184" s="28" t="s">
        <v>879</v>
      </c>
      <c r="I1184" s="29">
        <v>4050</v>
      </c>
      <c r="J1184" s="29">
        <v>729</v>
      </c>
      <c r="K1184" s="23">
        <f t="shared" si="50"/>
        <v>4779</v>
      </c>
      <c r="L1184" s="35"/>
    </row>
    <row r="1185" spans="1:12" x14ac:dyDescent="0.25">
      <c r="A1185" s="24">
        <v>44840</v>
      </c>
      <c r="B1185" s="25" t="s">
        <v>22</v>
      </c>
      <c r="C1185" s="25" t="s">
        <v>1487</v>
      </c>
      <c r="D1185" s="26" t="s">
        <v>131</v>
      </c>
      <c r="E1185" s="26">
        <v>1211</v>
      </c>
      <c r="F1185" s="26" t="s">
        <v>895</v>
      </c>
      <c r="G1185" s="26">
        <v>1000057634</v>
      </c>
      <c r="H1185" s="28" t="s">
        <v>896</v>
      </c>
      <c r="I1185" s="29">
        <v>9180</v>
      </c>
      <c r="J1185" s="29">
        <v>1652.4</v>
      </c>
      <c r="K1185" s="23">
        <f t="shared" si="50"/>
        <v>10832.4</v>
      </c>
      <c r="L1185" s="35"/>
    </row>
    <row r="1186" spans="1:12" x14ac:dyDescent="0.25">
      <c r="A1186" s="51"/>
      <c r="B1186" s="52" t="s">
        <v>30</v>
      </c>
      <c r="C1186" s="52"/>
      <c r="D1186" s="53">
        <v>101027721</v>
      </c>
      <c r="E1186" s="139" t="s">
        <v>791</v>
      </c>
      <c r="F1186" s="140"/>
      <c r="G1186" s="140"/>
      <c r="H1186" s="141"/>
      <c r="I1186" s="54"/>
      <c r="J1186" s="54"/>
      <c r="K1186" s="54"/>
      <c r="L1186" s="68">
        <f>SUM(K1187:K1197)</f>
        <v>1214543.5</v>
      </c>
    </row>
    <row r="1187" spans="1:12" x14ac:dyDescent="0.25">
      <c r="A1187" s="24">
        <v>44796</v>
      </c>
      <c r="B1187" s="25" t="s">
        <v>30</v>
      </c>
      <c r="C1187" s="25"/>
      <c r="D1187" s="26">
        <v>101027721</v>
      </c>
      <c r="E1187" s="26">
        <v>9100484120</v>
      </c>
      <c r="F1187" s="26" t="s">
        <v>898</v>
      </c>
      <c r="G1187" s="26">
        <v>1000057330</v>
      </c>
      <c r="H1187" s="28" t="s">
        <v>8</v>
      </c>
      <c r="I1187" s="29">
        <v>164800</v>
      </c>
      <c r="J1187" s="29">
        <v>0</v>
      </c>
      <c r="K1187" s="23">
        <f t="shared" ref="K1187:K1196" si="51">I1187+J1187-L1187</f>
        <v>164800</v>
      </c>
      <c r="L1187" s="35"/>
    </row>
    <row r="1188" spans="1:12" x14ac:dyDescent="0.25">
      <c r="A1188" s="24">
        <v>44847</v>
      </c>
      <c r="B1188" s="25" t="s">
        <v>30</v>
      </c>
      <c r="C1188" s="25"/>
      <c r="D1188" s="26">
        <v>101027721</v>
      </c>
      <c r="E1188" s="26">
        <v>9100503538</v>
      </c>
      <c r="F1188" s="26" t="s">
        <v>899</v>
      </c>
      <c r="G1188" s="26">
        <v>1000057681</v>
      </c>
      <c r="H1188" s="28" t="s">
        <v>900</v>
      </c>
      <c r="I1188" s="29">
        <v>134970</v>
      </c>
      <c r="J1188" s="29">
        <v>0</v>
      </c>
      <c r="K1188" s="23">
        <f t="shared" si="51"/>
        <v>134970</v>
      </c>
      <c r="L1188" s="35"/>
    </row>
    <row r="1189" spans="1:12" x14ac:dyDescent="0.25">
      <c r="A1189" s="24">
        <v>44854</v>
      </c>
      <c r="B1189" s="25" t="s">
        <v>30</v>
      </c>
      <c r="C1189" s="25"/>
      <c r="D1189" s="26">
        <v>101027721</v>
      </c>
      <c r="E1189" s="26">
        <v>9100506321</v>
      </c>
      <c r="F1189" s="26" t="s">
        <v>901</v>
      </c>
      <c r="G1189" s="26">
        <v>1000057711</v>
      </c>
      <c r="H1189" s="28" t="s">
        <v>902</v>
      </c>
      <c r="I1189" s="29">
        <v>141223</v>
      </c>
      <c r="J1189" s="29">
        <v>0</v>
      </c>
      <c r="K1189" s="23">
        <f t="shared" si="51"/>
        <v>141223</v>
      </c>
      <c r="L1189" s="35"/>
    </row>
    <row r="1190" spans="1:12" ht="29.25" x14ac:dyDescent="0.25">
      <c r="A1190" s="24">
        <v>44902</v>
      </c>
      <c r="B1190" s="25" t="s">
        <v>30</v>
      </c>
      <c r="C1190" s="25"/>
      <c r="D1190" s="26">
        <v>101027721</v>
      </c>
      <c r="E1190" s="26">
        <v>9100524596</v>
      </c>
      <c r="F1190" s="26" t="s">
        <v>1323</v>
      </c>
      <c r="G1190" s="27" t="s">
        <v>1314</v>
      </c>
      <c r="H1190" s="28" t="s">
        <v>1324</v>
      </c>
      <c r="I1190" s="29">
        <v>98000</v>
      </c>
      <c r="J1190" s="29">
        <v>0</v>
      </c>
      <c r="K1190" s="23">
        <f t="shared" si="51"/>
        <v>98000</v>
      </c>
      <c r="L1190" s="35"/>
    </row>
    <row r="1191" spans="1:12" x14ac:dyDescent="0.25">
      <c r="A1191" s="24">
        <v>44902</v>
      </c>
      <c r="B1191" s="25" t="s">
        <v>30</v>
      </c>
      <c r="C1191" s="25" t="s">
        <v>1482</v>
      </c>
      <c r="D1191" s="26">
        <v>101027721</v>
      </c>
      <c r="E1191" s="26">
        <v>9100524603</v>
      </c>
      <c r="F1191" s="26" t="s">
        <v>1327</v>
      </c>
      <c r="G1191" s="27">
        <v>1000058033</v>
      </c>
      <c r="H1191" s="28" t="s">
        <v>42</v>
      </c>
      <c r="I1191" s="29">
        <v>80992</v>
      </c>
      <c r="J1191" s="29">
        <v>0</v>
      </c>
      <c r="K1191" s="23">
        <f t="shared" si="51"/>
        <v>80992</v>
      </c>
      <c r="L1191" s="35"/>
    </row>
    <row r="1192" spans="1:12" ht="29.25" x14ac:dyDescent="0.25">
      <c r="A1192" s="24">
        <v>44903</v>
      </c>
      <c r="B1192" s="25" t="s">
        <v>30</v>
      </c>
      <c r="C1192" s="25"/>
      <c r="D1192" s="26">
        <v>101027721</v>
      </c>
      <c r="E1192" s="26">
        <v>9100525119</v>
      </c>
      <c r="F1192" s="26" t="s">
        <v>1325</v>
      </c>
      <c r="G1192" s="27" t="s">
        <v>1326</v>
      </c>
      <c r="H1192" s="28" t="s">
        <v>1324</v>
      </c>
      <c r="I1192" s="29">
        <v>162400</v>
      </c>
      <c r="J1192" s="29">
        <v>0</v>
      </c>
      <c r="K1192" s="23">
        <f t="shared" si="51"/>
        <v>162400</v>
      </c>
      <c r="L1192" s="35"/>
    </row>
    <row r="1193" spans="1:12" x14ac:dyDescent="0.25">
      <c r="A1193" s="24">
        <v>44914</v>
      </c>
      <c r="B1193" s="25" t="s">
        <v>30</v>
      </c>
      <c r="C1193" s="25" t="s">
        <v>1487</v>
      </c>
      <c r="D1193" s="26">
        <v>101027721</v>
      </c>
      <c r="E1193" s="26">
        <v>9100529475</v>
      </c>
      <c r="F1193" s="26" t="s">
        <v>1328</v>
      </c>
      <c r="G1193" s="27">
        <v>1000058065</v>
      </c>
      <c r="H1193" s="28" t="s">
        <v>8</v>
      </c>
      <c r="I1193" s="29">
        <v>66084.5</v>
      </c>
      <c r="J1193" s="29">
        <v>0</v>
      </c>
      <c r="K1193" s="23">
        <f t="shared" si="51"/>
        <v>66084.5</v>
      </c>
      <c r="L1193" s="35"/>
    </row>
    <row r="1194" spans="1:12" x14ac:dyDescent="0.25">
      <c r="A1194" s="24">
        <v>44952</v>
      </c>
      <c r="B1194" s="25" t="s">
        <v>30</v>
      </c>
      <c r="C1194" s="25" t="s">
        <v>1487</v>
      </c>
      <c r="D1194" s="26">
        <v>101027721</v>
      </c>
      <c r="E1194" s="26">
        <v>9100539412</v>
      </c>
      <c r="F1194" s="26" t="s">
        <v>1464</v>
      </c>
      <c r="G1194" s="27">
        <v>1000058199</v>
      </c>
      <c r="H1194" s="28" t="s">
        <v>1465</v>
      </c>
      <c r="I1194" s="29">
        <v>100713</v>
      </c>
      <c r="J1194" s="29">
        <v>0</v>
      </c>
      <c r="K1194" s="23">
        <f t="shared" si="51"/>
        <v>100713</v>
      </c>
      <c r="L1194" s="35"/>
    </row>
    <row r="1195" spans="1:12" x14ac:dyDescent="0.25">
      <c r="A1195" s="24">
        <v>44953</v>
      </c>
      <c r="B1195" s="25" t="s">
        <v>30</v>
      </c>
      <c r="C1195" s="25" t="s">
        <v>1487</v>
      </c>
      <c r="D1195" s="26">
        <v>101027721</v>
      </c>
      <c r="E1195" s="26">
        <v>9100540043</v>
      </c>
      <c r="F1195" s="26" t="s">
        <v>1598</v>
      </c>
      <c r="G1195" s="27">
        <v>1000058209</v>
      </c>
      <c r="H1195" s="28" t="s">
        <v>8</v>
      </c>
      <c r="I1195" s="29">
        <v>135538</v>
      </c>
      <c r="J1195" s="29">
        <v>0</v>
      </c>
      <c r="K1195" s="23">
        <f t="shared" si="51"/>
        <v>135538</v>
      </c>
      <c r="L1195" s="35"/>
    </row>
    <row r="1196" spans="1:12" x14ac:dyDescent="0.25">
      <c r="A1196" s="24">
        <v>44858</v>
      </c>
      <c r="B1196" s="25" t="s">
        <v>30</v>
      </c>
      <c r="C1196" s="25" t="s">
        <v>1487</v>
      </c>
      <c r="D1196" s="26">
        <v>101027721</v>
      </c>
      <c r="E1196" s="26">
        <v>9100507582</v>
      </c>
      <c r="F1196" s="26" t="s">
        <v>1085</v>
      </c>
      <c r="G1196" s="26">
        <v>1000057688</v>
      </c>
      <c r="H1196" s="28" t="s">
        <v>8</v>
      </c>
      <c r="I1196" s="29">
        <v>129823</v>
      </c>
      <c r="J1196" s="29">
        <v>0</v>
      </c>
      <c r="K1196" s="23">
        <f t="shared" si="51"/>
        <v>129823</v>
      </c>
      <c r="L1196" s="35"/>
    </row>
    <row r="1197" spans="1:12" x14ac:dyDescent="0.25">
      <c r="A1197" s="51"/>
      <c r="B1197" s="52" t="str">
        <f>B1198</f>
        <v>SUMEC INVESTMENT,S.R.L.</v>
      </c>
      <c r="C1197" s="52"/>
      <c r="D1197" s="53">
        <f>D1198</f>
        <v>130989508</v>
      </c>
      <c r="E1197" s="139" t="str">
        <f>H1198</f>
        <v>REPARACION Y MANTENIMIENT.</v>
      </c>
      <c r="F1197" s="140"/>
      <c r="G1197" s="140"/>
      <c r="H1197" s="141"/>
      <c r="I1197" s="54"/>
      <c r="J1197" s="54"/>
      <c r="K1197" s="54"/>
      <c r="L1197" s="68">
        <f>SUM(K1198:K1200)</f>
        <v>179832</v>
      </c>
    </row>
    <row r="1198" spans="1:12" x14ac:dyDescent="0.25">
      <c r="A1198" s="24">
        <v>44403</v>
      </c>
      <c r="B1198" s="25" t="s">
        <v>905</v>
      </c>
      <c r="C1198" s="25" t="s">
        <v>1486</v>
      </c>
      <c r="D1198" s="26">
        <v>130989508</v>
      </c>
      <c r="E1198" s="26">
        <v>369</v>
      </c>
      <c r="F1198" s="26" t="s">
        <v>351</v>
      </c>
      <c r="G1198" s="26" t="s">
        <v>172</v>
      </c>
      <c r="H1198" s="28" t="s">
        <v>906</v>
      </c>
      <c r="I1198" s="29">
        <v>89500</v>
      </c>
      <c r="J1198" s="29">
        <v>16110</v>
      </c>
      <c r="K1198" s="23">
        <f>I1198+J1198-L1198</f>
        <v>105610</v>
      </c>
      <c r="L1198" s="35"/>
    </row>
    <row r="1199" spans="1:12" x14ac:dyDescent="0.25">
      <c r="A1199" s="24">
        <v>44454</v>
      </c>
      <c r="B1199" s="25" t="s">
        <v>905</v>
      </c>
      <c r="C1199" s="25" t="s">
        <v>1486</v>
      </c>
      <c r="D1199" s="26">
        <v>130989508</v>
      </c>
      <c r="E1199" s="26">
        <v>374</v>
      </c>
      <c r="F1199" s="26" t="s">
        <v>355</v>
      </c>
      <c r="G1199" s="26" t="s">
        <v>172</v>
      </c>
      <c r="H1199" s="28" t="s">
        <v>906</v>
      </c>
      <c r="I1199" s="29">
        <v>62900</v>
      </c>
      <c r="J1199" s="29">
        <v>11322</v>
      </c>
      <c r="K1199" s="23">
        <f>I1199+J1199-L1199</f>
        <v>74222</v>
      </c>
      <c r="L1199" s="35"/>
    </row>
    <row r="1200" spans="1:12" x14ac:dyDescent="0.25">
      <c r="A1200" s="51"/>
      <c r="B1200" s="52" t="str">
        <f>B1201</f>
        <v>SUPLIDORES MEDICOS COMERCIALES</v>
      </c>
      <c r="C1200" s="52"/>
      <c r="D1200" s="53" t="str">
        <f>D1201</f>
        <v>131255142</v>
      </c>
      <c r="E1200" s="139" t="str">
        <f>H1208</f>
        <v xml:space="preserve">MEDICAMENTOS </v>
      </c>
      <c r="F1200" s="140"/>
      <c r="G1200" s="140"/>
      <c r="H1200" s="141"/>
      <c r="I1200" s="54"/>
      <c r="J1200" s="54"/>
      <c r="K1200" s="54"/>
      <c r="L1200" s="68">
        <f>SUM(K1201:K1219)</f>
        <v>1062324.7</v>
      </c>
    </row>
    <row r="1201" spans="1:12" x14ac:dyDescent="0.25">
      <c r="A1201" s="24">
        <v>44491</v>
      </c>
      <c r="B1201" s="25" t="s">
        <v>903</v>
      </c>
      <c r="C1201" s="25" t="s">
        <v>1486</v>
      </c>
      <c r="D1201" s="26" t="s">
        <v>904</v>
      </c>
      <c r="E1201" s="26">
        <v>280</v>
      </c>
      <c r="F1201" s="26" t="s">
        <v>394</v>
      </c>
      <c r="G1201" s="26">
        <v>1000054997</v>
      </c>
      <c r="H1201" s="28" t="s">
        <v>907</v>
      </c>
      <c r="I1201" s="29">
        <v>76722</v>
      </c>
      <c r="J1201" s="29">
        <v>0</v>
      </c>
      <c r="K1201" s="23">
        <f t="shared" ref="K1201:K1218" si="52">I1201+J1201-L1201</f>
        <v>76722</v>
      </c>
      <c r="L1201" s="35"/>
    </row>
    <row r="1202" spans="1:12" x14ac:dyDescent="0.25">
      <c r="A1202" s="24">
        <v>44511</v>
      </c>
      <c r="B1202" s="25" t="s">
        <v>903</v>
      </c>
      <c r="C1202" s="25" t="s">
        <v>1486</v>
      </c>
      <c r="D1202" s="26" t="s">
        <v>904</v>
      </c>
      <c r="E1202" s="26">
        <v>288</v>
      </c>
      <c r="F1202" s="26" t="s">
        <v>909</v>
      </c>
      <c r="G1202" s="26">
        <v>1000055236</v>
      </c>
      <c r="H1202" s="28" t="s">
        <v>910</v>
      </c>
      <c r="I1202" s="29">
        <v>57689.7</v>
      </c>
      <c r="J1202" s="29">
        <v>0</v>
      </c>
      <c r="K1202" s="23">
        <f t="shared" si="52"/>
        <v>57689.7</v>
      </c>
      <c r="L1202" s="35"/>
    </row>
    <row r="1203" spans="1:12" x14ac:dyDescent="0.25">
      <c r="A1203" s="24">
        <v>44515</v>
      </c>
      <c r="B1203" s="25" t="s">
        <v>903</v>
      </c>
      <c r="C1203" s="25" t="s">
        <v>1486</v>
      </c>
      <c r="D1203" s="26" t="s">
        <v>904</v>
      </c>
      <c r="E1203" s="26">
        <v>289</v>
      </c>
      <c r="F1203" s="26" t="s">
        <v>528</v>
      </c>
      <c r="G1203" s="26">
        <v>1000055235</v>
      </c>
      <c r="H1203" s="28" t="s">
        <v>908</v>
      </c>
      <c r="I1203" s="29">
        <v>40670</v>
      </c>
      <c r="J1203" s="29">
        <v>0</v>
      </c>
      <c r="K1203" s="23">
        <f t="shared" si="52"/>
        <v>40670</v>
      </c>
      <c r="L1203" s="35"/>
    </row>
    <row r="1204" spans="1:12" x14ac:dyDescent="0.25">
      <c r="A1204" s="24">
        <v>44530</v>
      </c>
      <c r="B1204" s="25" t="s">
        <v>903</v>
      </c>
      <c r="C1204" s="25" t="s">
        <v>1486</v>
      </c>
      <c r="D1204" s="26" t="s">
        <v>904</v>
      </c>
      <c r="E1204" s="26">
        <v>298</v>
      </c>
      <c r="F1204" s="26" t="s">
        <v>911</v>
      </c>
      <c r="G1204" s="26">
        <v>1000055406</v>
      </c>
      <c r="H1204" s="28" t="s">
        <v>910</v>
      </c>
      <c r="I1204" s="29">
        <v>95340</v>
      </c>
      <c r="J1204" s="29">
        <v>0</v>
      </c>
      <c r="K1204" s="23">
        <f t="shared" si="52"/>
        <v>95340</v>
      </c>
      <c r="L1204" s="35"/>
    </row>
    <row r="1205" spans="1:12" x14ac:dyDescent="0.25">
      <c r="A1205" s="24">
        <v>44540</v>
      </c>
      <c r="B1205" s="25" t="s">
        <v>903</v>
      </c>
      <c r="C1205" s="25" t="s">
        <v>1486</v>
      </c>
      <c r="D1205" s="26" t="s">
        <v>904</v>
      </c>
      <c r="E1205" s="26">
        <v>307</v>
      </c>
      <c r="F1205" s="26" t="s">
        <v>912</v>
      </c>
      <c r="G1205" s="26">
        <v>1000055549</v>
      </c>
      <c r="H1205" s="28" t="s">
        <v>913</v>
      </c>
      <c r="I1205" s="29">
        <v>58000</v>
      </c>
      <c r="J1205" s="29">
        <v>0</v>
      </c>
      <c r="K1205" s="23">
        <f t="shared" si="52"/>
        <v>58000</v>
      </c>
      <c r="L1205" s="35"/>
    </row>
    <row r="1206" spans="1:12" x14ac:dyDescent="0.25">
      <c r="A1206" s="24">
        <v>44552</v>
      </c>
      <c r="B1206" s="25" t="s">
        <v>903</v>
      </c>
      <c r="C1206" s="25" t="s">
        <v>1486</v>
      </c>
      <c r="D1206" s="26" t="s">
        <v>904</v>
      </c>
      <c r="E1206" s="26">
        <v>313</v>
      </c>
      <c r="F1206" s="26" t="s">
        <v>548</v>
      </c>
      <c r="G1206" s="26">
        <v>1000055594</v>
      </c>
      <c r="H1206" s="28" t="s">
        <v>914</v>
      </c>
      <c r="I1206" s="29">
        <v>113500</v>
      </c>
      <c r="J1206" s="29">
        <v>0</v>
      </c>
      <c r="K1206" s="23">
        <f t="shared" si="52"/>
        <v>113500</v>
      </c>
      <c r="L1206" s="35"/>
    </row>
    <row r="1207" spans="1:12" x14ac:dyDescent="0.25">
      <c r="A1207" s="24">
        <v>44552</v>
      </c>
      <c r="B1207" s="25" t="s">
        <v>903</v>
      </c>
      <c r="C1207" s="25" t="s">
        <v>1486</v>
      </c>
      <c r="D1207" s="26" t="s">
        <v>904</v>
      </c>
      <c r="E1207" s="26">
        <v>314</v>
      </c>
      <c r="F1207" s="26" t="s">
        <v>547</v>
      </c>
      <c r="G1207" s="26">
        <v>1000055676</v>
      </c>
      <c r="H1207" s="28" t="s">
        <v>914</v>
      </c>
      <c r="I1207" s="29">
        <v>79450</v>
      </c>
      <c r="J1207" s="29">
        <v>0</v>
      </c>
      <c r="K1207" s="23">
        <f t="shared" si="52"/>
        <v>79450</v>
      </c>
      <c r="L1207" s="35"/>
    </row>
    <row r="1208" spans="1:12" x14ac:dyDescent="0.25">
      <c r="A1208" s="24">
        <v>44735</v>
      </c>
      <c r="B1208" s="25" t="s">
        <v>903</v>
      </c>
      <c r="C1208" s="25"/>
      <c r="D1208" s="26" t="s">
        <v>904</v>
      </c>
      <c r="E1208" s="26">
        <v>374</v>
      </c>
      <c r="F1208" s="26" t="s">
        <v>355</v>
      </c>
      <c r="G1208" s="26">
        <v>1000056971</v>
      </c>
      <c r="H1208" s="28" t="s">
        <v>18</v>
      </c>
      <c r="I1208" s="29">
        <v>44117</v>
      </c>
      <c r="J1208" s="29">
        <v>0</v>
      </c>
      <c r="K1208" s="23">
        <f t="shared" si="52"/>
        <v>44117</v>
      </c>
      <c r="L1208" s="35"/>
    </row>
    <row r="1209" spans="1:12" x14ac:dyDescent="0.25">
      <c r="A1209" s="24">
        <v>44736</v>
      </c>
      <c r="B1209" s="25" t="s">
        <v>903</v>
      </c>
      <c r="C1209" s="25"/>
      <c r="D1209" s="26" t="s">
        <v>904</v>
      </c>
      <c r="E1209" s="26">
        <v>375</v>
      </c>
      <c r="F1209" s="26" t="s">
        <v>454</v>
      </c>
      <c r="G1209" s="26">
        <v>1000056952</v>
      </c>
      <c r="H1209" s="28" t="s">
        <v>18</v>
      </c>
      <c r="I1209" s="29">
        <v>8515</v>
      </c>
      <c r="J1209" s="29">
        <v>0</v>
      </c>
      <c r="K1209" s="23">
        <f t="shared" si="52"/>
        <v>8515</v>
      </c>
      <c r="L1209" s="35"/>
    </row>
    <row r="1210" spans="1:12" x14ac:dyDescent="0.25">
      <c r="A1210" s="24">
        <v>44811</v>
      </c>
      <c r="B1210" s="25" t="s">
        <v>903</v>
      </c>
      <c r="C1210" s="25"/>
      <c r="D1210" s="26" t="s">
        <v>904</v>
      </c>
      <c r="E1210" s="26">
        <v>395</v>
      </c>
      <c r="F1210" s="26" t="s">
        <v>426</v>
      </c>
      <c r="G1210" s="26">
        <v>1000057455</v>
      </c>
      <c r="H1210" s="28" t="s">
        <v>18</v>
      </c>
      <c r="I1210" s="29">
        <v>15890</v>
      </c>
      <c r="J1210" s="29">
        <v>0</v>
      </c>
      <c r="K1210" s="23">
        <f t="shared" si="52"/>
        <v>15890</v>
      </c>
      <c r="L1210" s="35"/>
    </row>
    <row r="1211" spans="1:12" x14ac:dyDescent="0.25">
      <c r="A1211" s="24">
        <v>44825</v>
      </c>
      <c r="B1211" s="25" t="s">
        <v>903</v>
      </c>
      <c r="C1211" s="25"/>
      <c r="D1211" s="26" t="s">
        <v>904</v>
      </c>
      <c r="E1211" s="26">
        <v>402</v>
      </c>
      <c r="F1211" s="26" t="s">
        <v>427</v>
      </c>
      <c r="G1211" s="26">
        <v>1000057557</v>
      </c>
      <c r="H1211" s="28" t="s">
        <v>18</v>
      </c>
      <c r="I1211" s="29">
        <v>47670</v>
      </c>
      <c r="J1211" s="29">
        <v>0</v>
      </c>
      <c r="K1211" s="23">
        <f t="shared" si="52"/>
        <v>47670</v>
      </c>
      <c r="L1211" s="35"/>
    </row>
    <row r="1212" spans="1:12" x14ac:dyDescent="0.25">
      <c r="A1212" s="24">
        <v>44883</v>
      </c>
      <c r="B1212" s="25" t="s">
        <v>903</v>
      </c>
      <c r="C1212" s="25" t="s">
        <v>1487</v>
      </c>
      <c r="D1212" s="26" t="s">
        <v>904</v>
      </c>
      <c r="E1212" s="26">
        <v>417</v>
      </c>
      <c r="F1212" s="26" t="s">
        <v>1083</v>
      </c>
      <c r="G1212" s="26">
        <v>1000057951</v>
      </c>
      <c r="H1212" s="28" t="s">
        <v>18</v>
      </c>
      <c r="I1212" s="29">
        <v>18000</v>
      </c>
      <c r="J1212" s="29">
        <v>0</v>
      </c>
      <c r="K1212" s="23">
        <f t="shared" si="52"/>
        <v>18000</v>
      </c>
      <c r="L1212" s="30"/>
    </row>
    <row r="1213" spans="1:12" x14ac:dyDescent="0.25">
      <c r="A1213" s="24">
        <v>44883</v>
      </c>
      <c r="B1213" s="25" t="s">
        <v>903</v>
      </c>
      <c r="C1213" s="25" t="s">
        <v>1487</v>
      </c>
      <c r="D1213" s="26" t="s">
        <v>904</v>
      </c>
      <c r="E1213" s="26">
        <v>418</v>
      </c>
      <c r="F1213" s="26" t="s">
        <v>436</v>
      </c>
      <c r="G1213" s="26">
        <v>1000057952</v>
      </c>
      <c r="H1213" s="28" t="s">
        <v>18</v>
      </c>
      <c r="I1213" s="29">
        <v>17980</v>
      </c>
      <c r="J1213" s="29">
        <v>0</v>
      </c>
      <c r="K1213" s="23">
        <f t="shared" si="52"/>
        <v>17980</v>
      </c>
      <c r="L1213" s="30"/>
    </row>
    <row r="1214" spans="1:12" x14ac:dyDescent="0.25">
      <c r="A1214" s="24">
        <v>44883</v>
      </c>
      <c r="B1214" s="25" t="s">
        <v>903</v>
      </c>
      <c r="C1214" s="25" t="s">
        <v>1487</v>
      </c>
      <c r="D1214" s="26" t="s">
        <v>904</v>
      </c>
      <c r="E1214" s="26">
        <v>419</v>
      </c>
      <c r="F1214" s="26" t="s">
        <v>437</v>
      </c>
      <c r="G1214" s="26">
        <v>1000057872</v>
      </c>
      <c r="H1214" s="28" t="s">
        <v>18</v>
      </c>
      <c r="I1214" s="29">
        <v>39725</v>
      </c>
      <c r="J1214" s="29">
        <v>0</v>
      </c>
      <c r="K1214" s="23">
        <f t="shared" si="52"/>
        <v>39725</v>
      </c>
      <c r="L1214" s="30"/>
    </row>
    <row r="1215" spans="1:12" x14ac:dyDescent="0.25">
      <c r="A1215" s="24">
        <v>44895</v>
      </c>
      <c r="B1215" s="25" t="s">
        <v>903</v>
      </c>
      <c r="C1215" s="25" t="s">
        <v>1487</v>
      </c>
      <c r="D1215" s="26" t="s">
        <v>904</v>
      </c>
      <c r="E1215" s="26">
        <v>422</v>
      </c>
      <c r="F1215" s="26" t="s">
        <v>438</v>
      </c>
      <c r="G1215" s="26">
        <v>1000058007</v>
      </c>
      <c r="H1215" s="28" t="s">
        <v>18</v>
      </c>
      <c r="I1215" s="29">
        <v>63000</v>
      </c>
      <c r="J1215" s="29">
        <v>0</v>
      </c>
      <c r="K1215" s="23">
        <f t="shared" si="52"/>
        <v>63000</v>
      </c>
      <c r="L1215" s="30"/>
    </row>
    <row r="1216" spans="1:12" x14ac:dyDescent="0.25">
      <c r="A1216" s="24">
        <v>44952</v>
      </c>
      <c r="B1216" s="25" t="s">
        <v>903</v>
      </c>
      <c r="C1216" s="25" t="s">
        <v>1487</v>
      </c>
      <c r="D1216" s="26" t="s">
        <v>904</v>
      </c>
      <c r="E1216" s="26">
        <v>424</v>
      </c>
      <c r="F1216" s="26" t="s">
        <v>1599</v>
      </c>
      <c r="G1216" s="26">
        <v>1000058126</v>
      </c>
      <c r="H1216" s="28" t="s">
        <v>18</v>
      </c>
      <c r="I1216" s="29">
        <v>48700</v>
      </c>
      <c r="J1216" s="29">
        <v>6156</v>
      </c>
      <c r="K1216" s="23">
        <f t="shared" si="52"/>
        <v>54856</v>
      </c>
      <c r="L1216" s="30"/>
    </row>
    <row r="1217" spans="1:12" x14ac:dyDescent="0.25">
      <c r="A1217" s="24">
        <v>44952</v>
      </c>
      <c r="B1217" s="25" t="s">
        <v>903</v>
      </c>
      <c r="C1217" s="25" t="s">
        <v>1487</v>
      </c>
      <c r="D1217" s="26" t="s">
        <v>904</v>
      </c>
      <c r="E1217" s="61">
        <v>425</v>
      </c>
      <c r="F1217" s="61" t="s">
        <v>435</v>
      </c>
      <c r="G1217" s="61">
        <v>1000058122</v>
      </c>
      <c r="H1217" s="62" t="s">
        <v>18</v>
      </c>
      <c r="I1217" s="63">
        <v>133500</v>
      </c>
      <c r="J1217" s="63">
        <v>0</v>
      </c>
      <c r="K1217" s="45">
        <f t="shared" si="52"/>
        <v>133500</v>
      </c>
      <c r="L1217" s="30"/>
    </row>
    <row r="1218" spans="1:12" x14ac:dyDescent="0.25">
      <c r="A1218" s="24">
        <v>44974</v>
      </c>
      <c r="B1218" s="25" t="s">
        <v>903</v>
      </c>
      <c r="C1218" s="25" t="s">
        <v>1487</v>
      </c>
      <c r="D1218" s="59" t="s">
        <v>904</v>
      </c>
      <c r="E1218" s="47">
        <v>431</v>
      </c>
      <c r="F1218" s="47" t="s">
        <v>1600</v>
      </c>
      <c r="G1218" s="47" t="s">
        <v>1479</v>
      </c>
      <c r="H1218" s="48" t="s">
        <v>8</v>
      </c>
      <c r="I1218" s="49">
        <v>97700</v>
      </c>
      <c r="J1218" s="49">
        <v>0</v>
      </c>
      <c r="K1218" s="43">
        <f t="shared" si="52"/>
        <v>97700</v>
      </c>
      <c r="L1218" s="116"/>
    </row>
    <row r="1219" spans="1:12" x14ac:dyDescent="0.25">
      <c r="A1219" s="51"/>
      <c r="B1219" s="52" t="str">
        <f>B1220</f>
        <v>SUPLIMED, S.R.L.</v>
      </c>
      <c r="C1219" s="52"/>
      <c r="D1219" s="64" t="str">
        <f>D1220</f>
        <v>101196017</v>
      </c>
      <c r="E1219" s="142" t="s">
        <v>8</v>
      </c>
      <c r="F1219" s="143"/>
      <c r="G1219" s="143"/>
      <c r="H1219" s="143"/>
      <c r="I1219" s="65"/>
      <c r="J1219" s="65"/>
      <c r="K1219" s="65"/>
      <c r="L1219" s="117">
        <f>SUM(K1220:K1238)</f>
        <v>1613118.27</v>
      </c>
    </row>
    <row r="1220" spans="1:12" x14ac:dyDescent="0.25">
      <c r="A1220" s="24">
        <v>44883</v>
      </c>
      <c r="B1220" s="25" t="s">
        <v>17</v>
      </c>
      <c r="C1220" s="25" t="s">
        <v>1487</v>
      </c>
      <c r="D1220" s="59" t="s">
        <v>133</v>
      </c>
      <c r="E1220" s="47">
        <v>3135</v>
      </c>
      <c r="F1220" s="47" t="s">
        <v>808</v>
      </c>
      <c r="G1220" s="47">
        <v>1000055355</v>
      </c>
      <c r="H1220" s="48" t="s">
        <v>8</v>
      </c>
      <c r="I1220" s="49">
        <v>92900</v>
      </c>
      <c r="J1220" s="49">
        <v>16722</v>
      </c>
      <c r="K1220" s="43">
        <f t="shared" ref="K1220:K1237" si="53">I1220+J1220-L1220</f>
        <v>109622</v>
      </c>
      <c r="L1220" s="127"/>
    </row>
    <row r="1221" spans="1:12" x14ac:dyDescent="0.25">
      <c r="A1221" s="24">
        <v>44545</v>
      </c>
      <c r="B1221" s="25" t="s">
        <v>17</v>
      </c>
      <c r="C1221" s="25" t="s">
        <v>1486</v>
      </c>
      <c r="D1221" s="59" t="s">
        <v>133</v>
      </c>
      <c r="E1221" s="47">
        <v>3200</v>
      </c>
      <c r="F1221" s="47" t="s">
        <v>919</v>
      </c>
      <c r="G1221" s="47">
        <v>1000055624</v>
      </c>
      <c r="H1221" s="48" t="s">
        <v>739</v>
      </c>
      <c r="I1221" s="49">
        <v>61716.000000000007</v>
      </c>
      <c r="J1221" s="49">
        <v>11108.88</v>
      </c>
      <c r="K1221" s="43">
        <f t="shared" si="53"/>
        <v>72824.88</v>
      </c>
      <c r="L1221" s="127"/>
    </row>
    <row r="1222" spans="1:12" x14ac:dyDescent="0.25">
      <c r="A1222" s="24">
        <v>44546</v>
      </c>
      <c r="B1222" s="25" t="s">
        <v>17</v>
      </c>
      <c r="C1222" s="25" t="s">
        <v>1486</v>
      </c>
      <c r="D1222" s="59" t="s">
        <v>133</v>
      </c>
      <c r="E1222" s="47">
        <v>3204</v>
      </c>
      <c r="F1222" s="47" t="s">
        <v>915</v>
      </c>
      <c r="G1222" s="47">
        <v>1000055599</v>
      </c>
      <c r="H1222" s="48" t="s">
        <v>916</v>
      </c>
      <c r="I1222" s="49">
        <v>125625</v>
      </c>
      <c r="J1222" s="49">
        <v>0</v>
      </c>
      <c r="K1222" s="43">
        <f t="shared" si="53"/>
        <v>125625</v>
      </c>
      <c r="L1222" s="127"/>
    </row>
    <row r="1223" spans="1:12" x14ac:dyDescent="0.25">
      <c r="A1223" s="24">
        <v>44550</v>
      </c>
      <c r="B1223" s="25" t="s">
        <v>17</v>
      </c>
      <c r="C1223" s="25" t="s">
        <v>1486</v>
      </c>
      <c r="D1223" s="59" t="s">
        <v>133</v>
      </c>
      <c r="E1223" s="47">
        <v>3212</v>
      </c>
      <c r="F1223" s="47" t="s">
        <v>917</v>
      </c>
      <c r="G1223" s="47">
        <v>1000555623</v>
      </c>
      <c r="H1223" s="48" t="s">
        <v>918</v>
      </c>
      <c r="I1223" s="49">
        <v>127300</v>
      </c>
      <c r="J1223" s="49">
        <v>0</v>
      </c>
      <c r="K1223" s="43">
        <f t="shared" si="53"/>
        <v>127300</v>
      </c>
      <c r="L1223" s="128"/>
    </row>
    <row r="1224" spans="1:12" x14ac:dyDescent="0.25">
      <c r="A1224" s="24">
        <v>44694</v>
      </c>
      <c r="B1224" s="25" t="s">
        <v>17</v>
      </c>
      <c r="C1224" s="25"/>
      <c r="D1224" s="59" t="s">
        <v>133</v>
      </c>
      <c r="E1224" s="47">
        <v>3435</v>
      </c>
      <c r="F1224" s="47" t="s">
        <v>572</v>
      </c>
      <c r="G1224" s="47">
        <v>1000056678</v>
      </c>
      <c r="H1224" s="48" t="s">
        <v>8</v>
      </c>
      <c r="I1224" s="49">
        <v>138989</v>
      </c>
      <c r="J1224" s="49">
        <v>25018.02</v>
      </c>
      <c r="K1224" s="43">
        <f t="shared" si="53"/>
        <v>164007.01999999999</v>
      </c>
      <c r="L1224" s="129"/>
    </row>
    <row r="1225" spans="1:12" x14ac:dyDescent="0.25">
      <c r="A1225" s="24">
        <v>44711</v>
      </c>
      <c r="B1225" s="25" t="s">
        <v>17</v>
      </c>
      <c r="C1225" s="25"/>
      <c r="D1225" s="59" t="s">
        <v>133</v>
      </c>
      <c r="E1225" s="47">
        <v>3463</v>
      </c>
      <c r="F1225" s="47" t="s">
        <v>574</v>
      </c>
      <c r="G1225" s="47">
        <v>1000056762</v>
      </c>
      <c r="H1225" s="48" t="s">
        <v>8</v>
      </c>
      <c r="I1225" s="49">
        <v>138322</v>
      </c>
      <c r="J1225" s="49">
        <v>24897.96</v>
      </c>
      <c r="K1225" s="43">
        <f t="shared" si="53"/>
        <v>163219.96</v>
      </c>
      <c r="L1225" s="129"/>
    </row>
    <row r="1226" spans="1:12" x14ac:dyDescent="0.25">
      <c r="A1226" s="24">
        <v>44715</v>
      </c>
      <c r="B1226" s="25" t="s">
        <v>17</v>
      </c>
      <c r="C1226" s="25"/>
      <c r="D1226" s="59" t="s">
        <v>133</v>
      </c>
      <c r="E1226" s="47">
        <v>3477</v>
      </c>
      <c r="F1226" s="47" t="s">
        <v>921</v>
      </c>
      <c r="G1226" s="47">
        <v>1000056799</v>
      </c>
      <c r="H1226" s="48" t="s">
        <v>8</v>
      </c>
      <c r="I1226" s="49">
        <v>87493</v>
      </c>
      <c r="J1226" s="49">
        <v>15748.74</v>
      </c>
      <c r="K1226" s="43">
        <f t="shared" si="53"/>
        <v>103241.74</v>
      </c>
      <c r="L1226" s="129"/>
    </row>
    <row r="1227" spans="1:12" x14ac:dyDescent="0.25">
      <c r="A1227" s="24">
        <v>44715</v>
      </c>
      <c r="B1227" s="25" t="s">
        <v>17</v>
      </c>
      <c r="C1227" s="25"/>
      <c r="D1227" s="59" t="s">
        <v>133</v>
      </c>
      <c r="E1227" s="47">
        <v>3488</v>
      </c>
      <c r="F1227" s="47" t="s">
        <v>922</v>
      </c>
      <c r="G1227" s="47">
        <v>1000056767</v>
      </c>
      <c r="H1227" s="48" t="s">
        <v>8</v>
      </c>
      <c r="I1227" s="49">
        <v>139149.99</v>
      </c>
      <c r="J1227" s="49">
        <v>25047</v>
      </c>
      <c r="K1227" s="43">
        <f t="shared" si="53"/>
        <v>164196.99</v>
      </c>
      <c r="L1227" s="129"/>
    </row>
    <row r="1228" spans="1:12" x14ac:dyDescent="0.25">
      <c r="A1228" s="24">
        <v>44722</v>
      </c>
      <c r="B1228" s="25" t="s">
        <v>17</v>
      </c>
      <c r="C1228" s="25"/>
      <c r="D1228" s="59" t="s">
        <v>133</v>
      </c>
      <c r="E1228" s="47">
        <v>3497</v>
      </c>
      <c r="F1228" s="47" t="s">
        <v>923</v>
      </c>
      <c r="G1228" s="47">
        <v>1000056869</v>
      </c>
      <c r="H1228" s="48" t="s">
        <v>8</v>
      </c>
      <c r="I1228" s="49">
        <v>138000</v>
      </c>
      <c r="J1228" s="49">
        <v>24840</v>
      </c>
      <c r="K1228" s="43">
        <f t="shared" si="53"/>
        <v>162840</v>
      </c>
      <c r="L1228" s="89"/>
    </row>
    <row r="1229" spans="1:12" x14ac:dyDescent="0.25">
      <c r="A1229" s="24">
        <v>44729</v>
      </c>
      <c r="B1229" s="25" t="s">
        <v>17</v>
      </c>
      <c r="C1229" s="25"/>
      <c r="D1229" s="59" t="s">
        <v>133</v>
      </c>
      <c r="E1229" s="47">
        <v>3501</v>
      </c>
      <c r="F1229" s="47" t="s">
        <v>924</v>
      </c>
      <c r="G1229" s="47">
        <v>1000056908</v>
      </c>
      <c r="H1229" s="48" t="s">
        <v>18</v>
      </c>
      <c r="I1229" s="49">
        <v>97490.1</v>
      </c>
      <c r="J1229" s="49">
        <v>0</v>
      </c>
      <c r="K1229" s="43">
        <f t="shared" si="53"/>
        <v>97490.1</v>
      </c>
      <c r="L1229" s="89"/>
    </row>
    <row r="1230" spans="1:12" x14ac:dyDescent="0.25">
      <c r="A1230" s="24">
        <v>44736</v>
      </c>
      <c r="B1230" s="25" t="s">
        <v>17</v>
      </c>
      <c r="C1230" s="25"/>
      <c r="D1230" s="59" t="s">
        <v>133</v>
      </c>
      <c r="E1230" s="47">
        <v>3509</v>
      </c>
      <c r="F1230" s="47" t="s">
        <v>925</v>
      </c>
      <c r="G1230" s="47">
        <v>1000056959</v>
      </c>
      <c r="H1230" s="48" t="s">
        <v>8</v>
      </c>
      <c r="I1230" s="49">
        <v>98885.119999999995</v>
      </c>
      <c r="J1230" s="49">
        <v>17799.32</v>
      </c>
      <c r="K1230" s="43">
        <f t="shared" si="53"/>
        <v>116684.44</v>
      </c>
      <c r="L1230" s="89"/>
    </row>
    <row r="1231" spans="1:12" x14ac:dyDescent="0.25">
      <c r="A1231" s="24">
        <v>44754</v>
      </c>
      <c r="B1231" s="25" t="s">
        <v>17</v>
      </c>
      <c r="C1231" s="25"/>
      <c r="D1231" s="59" t="s">
        <v>133</v>
      </c>
      <c r="E1231" s="47">
        <v>3541</v>
      </c>
      <c r="F1231" s="47" t="s">
        <v>926</v>
      </c>
      <c r="G1231" s="47">
        <v>1000057060</v>
      </c>
      <c r="H1231" s="48" t="s">
        <v>8</v>
      </c>
      <c r="I1231" s="49">
        <v>41219.379999999997</v>
      </c>
      <c r="J1231" s="49">
        <v>0</v>
      </c>
      <c r="K1231" s="43">
        <f t="shared" si="53"/>
        <v>41219.379999999997</v>
      </c>
      <c r="L1231" s="89"/>
    </row>
    <row r="1232" spans="1:12" x14ac:dyDescent="0.25">
      <c r="A1232" s="24">
        <v>44778</v>
      </c>
      <c r="B1232" s="25" t="s">
        <v>17</v>
      </c>
      <c r="C1232" s="25"/>
      <c r="D1232" s="59" t="s">
        <v>133</v>
      </c>
      <c r="E1232" s="47">
        <v>3567</v>
      </c>
      <c r="F1232" s="47" t="s">
        <v>933</v>
      </c>
      <c r="G1232" s="47">
        <v>1000057258</v>
      </c>
      <c r="H1232" s="48" t="s">
        <v>42</v>
      </c>
      <c r="I1232" s="49">
        <v>66042</v>
      </c>
      <c r="J1232" s="49">
        <v>11887.56</v>
      </c>
      <c r="K1232" s="43">
        <f t="shared" si="53"/>
        <v>77929.56</v>
      </c>
      <c r="L1232" s="89"/>
    </row>
    <row r="1233" spans="1:12" x14ac:dyDescent="0.25">
      <c r="A1233" s="24">
        <v>44820</v>
      </c>
      <c r="B1233" s="25" t="s">
        <v>17</v>
      </c>
      <c r="C1233" s="25"/>
      <c r="D1233" s="59" t="s">
        <v>133</v>
      </c>
      <c r="E1233" s="47">
        <v>3641</v>
      </c>
      <c r="F1233" s="47" t="s">
        <v>928</v>
      </c>
      <c r="G1233" s="47">
        <v>1000057530</v>
      </c>
      <c r="H1233" s="48" t="s">
        <v>929</v>
      </c>
      <c r="I1233" s="49">
        <v>13650</v>
      </c>
      <c r="J1233" s="49">
        <v>2457</v>
      </c>
      <c r="K1233" s="43">
        <f t="shared" si="53"/>
        <v>16107</v>
      </c>
      <c r="L1233" s="89"/>
    </row>
    <row r="1234" spans="1:12" x14ac:dyDescent="0.25">
      <c r="A1234" s="24">
        <v>44820</v>
      </c>
      <c r="B1234" s="25" t="s">
        <v>17</v>
      </c>
      <c r="C1234" s="25"/>
      <c r="D1234" s="59" t="s">
        <v>133</v>
      </c>
      <c r="E1234" s="47">
        <v>3642</v>
      </c>
      <c r="F1234" s="47" t="s">
        <v>927</v>
      </c>
      <c r="G1234" s="47">
        <v>1000057534</v>
      </c>
      <c r="H1234" s="48" t="s">
        <v>134</v>
      </c>
      <c r="I1234" s="49">
        <v>7685.2000000000007</v>
      </c>
      <c r="J1234" s="49">
        <v>1383.34</v>
      </c>
      <c r="K1234" s="43">
        <f t="shared" si="53"/>
        <v>9068.5400000000009</v>
      </c>
      <c r="L1234" s="89"/>
    </row>
    <row r="1235" spans="1:12" x14ac:dyDescent="0.25">
      <c r="A1235" s="24">
        <v>44832</v>
      </c>
      <c r="B1235" s="25" t="s">
        <v>17</v>
      </c>
      <c r="C1235" s="25"/>
      <c r="D1235" s="59" t="s">
        <v>133</v>
      </c>
      <c r="E1235" s="47">
        <v>3672</v>
      </c>
      <c r="F1235" s="47" t="s">
        <v>932</v>
      </c>
      <c r="G1235" s="47">
        <v>1000057608</v>
      </c>
      <c r="H1235" s="48" t="s">
        <v>929</v>
      </c>
      <c r="I1235" s="49">
        <v>12385</v>
      </c>
      <c r="J1235" s="49">
        <v>2229.3000000000002</v>
      </c>
      <c r="K1235" s="43">
        <f t="shared" si="53"/>
        <v>14614.3</v>
      </c>
      <c r="L1235" s="89"/>
    </row>
    <row r="1236" spans="1:12" x14ac:dyDescent="0.25">
      <c r="A1236" s="24">
        <v>44833</v>
      </c>
      <c r="B1236" s="25" t="s">
        <v>17</v>
      </c>
      <c r="C1236" s="25"/>
      <c r="D1236" s="59" t="s">
        <v>133</v>
      </c>
      <c r="E1236" s="47">
        <v>3676</v>
      </c>
      <c r="F1236" s="47" t="s">
        <v>930</v>
      </c>
      <c r="G1236" s="47">
        <v>1000057628</v>
      </c>
      <c r="H1236" s="48" t="s">
        <v>931</v>
      </c>
      <c r="I1236" s="49">
        <v>30927.360000000001</v>
      </c>
      <c r="J1236" s="49">
        <v>0</v>
      </c>
      <c r="K1236" s="43">
        <f t="shared" si="53"/>
        <v>30927.360000000001</v>
      </c>
      <c r="L1236" s="89"/>
    </row>
    <row r="1237" spans="1:12" x14ac:dyDescent="0.25">
      <c r="A1237" s="24">
        <v>44972</v>
      </c>
      <c r="B1237" s="25" t="s">
        <v>17</v>
      </c>
      <c r="C1237" s="25"/>
      <c r="D1237" s="59" t="s">
        <v>133</v>
      </c>
      <c r="E1237" s="47">
        <v>4239</v>
      </c>
      <c r="F1237" s="47" t="s">
        <v>1601</v>
      </c>
      <c r="G1237" s="47">
        <v>1000058252</v>
      </c>
      <c r="H1237" s="48" t="s">
        <v>8</v>
      </c>
      <c r="I1237" s="49">
        <v>16200</v>
      </c>
      <c r="J1237" s="49">
        <v>0</v>
      </c>
      <c r="K1237" s="43">
        <f t="shared" si="53"/>
        <v>16200</v>
      </c>
      <c r="L1237" s="89"/>
    </row>
    <row r="1238" spans="1:12" x14ac:dyDescent="0.25">
      <c r="A1238" s="51"/>
      <c r="B1238" s="52" t="str">
        <f>B1239</f>
        <v>SURGIPHARMA S.R.L.</v>
      </c>
      <c r="C1238" s="52"/>
      <c r="D1238" s="64" t="str">
        <f>D1239</f>
        <v>132158938</v>
      </c>
      <c r="E1238" s="142" t="s">
        <v>18</v>
      </c>
      <c r="F1238" s="143"/>
      <c r="G1238" s="143"/>
      <c r="H1238" s="143"/>
      <c r="I1238" s="65"/>
      <c r="J1238" s="65"/>
      <c r="K1238" s="65"/>
      <c r="L1238" s="93">
        <f>SUM(K1239:K1260)</f>
        <v>1892323.7500000002</v>
      </c>
    </row>
    <row r="1239" spans="1:12" x14ac:dyDescent="0.25">
      <c r="A1239" s="24">
        <v>44361</v>
      </c>
      <c r="B1239" s="25" t="s">
        <v>10</v>
      </c>
      <c r="C1239" s="25" t="s">
        <v>1486</v>
      </c>
      <c r="D1239" s="59" t="s">
        <v>135</v>
      </c>
      <c r="E1239" s="47">
        <v>74</v>
      </c>
      <c r="F1239" s="47" t="s">
        <v>376</v>
      </c>
      <c r="G1239" s="47">
        <v>1000053998</v>
      </c>
      <c r="H1239" s="48" t="s">
        <v>934</v>
      </c>
      <c r="I1239" s="49">
        <v>58500</v>
      </c>
      <c r="J1239" s="49">
        <v>0</v>
      </c>
      <c r="K1239" s="43">
        <f t="shared" ref="K1239:K1260" si="54">I1239+J1239-L1239</f>
        <v>58500</v>
      </c>
      <c r="L1239" s="89"/>
    </row>
    <row r="1240" spans="1:12" x14ac:dyDescent="0.25">
      <c r="A1240" s="24">
        <v>44412</v>
      </c>
      <c r="B1240" s="25" t="s">
        <v>10</v>
      </c>
      <c r="C1240" s="25" t="s">
        <v>1486</v>
      </c>
      <c r="D1240" s="26" t="s">
        <v>135</v>
      </c>
      <c r="E1240" s="31">
        <v>110</v>
      </c>
      <c r="F1240" s="31" t="s">
        <v>390</v>
      </c>
      <c r="G1240" s="31">
        <v>1000054414</v>
      </c>
      <c r="H1240" s="33" t="s">
        <v>18</v>
      </c>
      <c r="I1240" s="34">
        <v>92850</v>
      </c>
      <c r="J1240" s="34"/>
      <c r="K1240" s="46">
        <f t="shared" si="54"/>
        <v>92850</v>
      </c>
      <c r="L1240" s="115"/>
    </row>
    <row r="1241" spans="1:12" x14ac:dyDescent="0.25">
      <c r="A1241" s="24">
        <v>44420</v>
      </c>
      <c r="B1241" s="25" t="s">
        <v>10</v>
      </c>
      <c r="C1241" s="25" t="s">
        <v>1486</v>
      </c>
      <c r="D1241" s="26" t="s">
        <v>135</v>
      </c>
      <c r="E1241" s="26">
        <v>119</v>
      </c>
      <c r="F1241" s="26" t="s">
        <v>935</v>
      </c>
      <c r="G1241" s="26">
        <v>1000054497</v>
      </c>
      <c r="H1241" s="28" t="s">
        <v>936</v>
      </c>
      <c r="I1241" s="29">
        <v>125950</v>
      </c>
      <c r="J1241" s="29">
        <v>0</v>
      </c>
      <c r="K1241" s="23">
        <f t="shared" si="54"/>
        <v>125950</v>
      </c>
      <c r="L1241" s="35"/>
    </row>
    <row r="1242" spans="1:12" x14ac:dyDescent="0.25">
      <c r="A1242" s="24">
        <v>44434</v>
      </c>
      <c r="B1242" s="25" t="s">
        <v>10</v>
      </c>
      <c r="C1242" s="25" t="s">
        <v>1486</v>
      </c>
      <c r="D1242" s="26" t="s">
        <v>135</v>
      </c>
      <c r="E1242" s="26">
        <v>130</v>
      </c>
      <c r="F1242" s="26" t="s">
        <v>309</v>
      </c>
      <c r="G1242" s="26">
        <v>1000054622</v>
      </c>
      <c r="H1242" s="28" t="s">
        <v>937</v>
      </c>
      <c r="I1242" s="29">
        <v>119700</v>
      </c>
      <c r="J1242" s="29">
        <v>0</v>
      </c>
      <c r="K1242" s="23">
        <f t="shared" si="54"/>
        <v>119700</v>
      </c>
      <c r="L1242" s="35"/>
    </row>
    <row r="1243" spans="1:12" x14ac:dyDescent="0.25">
      <c r="A1243" s="24">
        <v>44447</v>
      </c>
      <c r="B1243" s="25" t="s">
        <v>10</v>
      </c>
      <c r="C1243" s="25" t="s">
        <v>1486</v>
      </c>
      <c r="D1243" s="26" t="s">
        <v>135</v>
      </c>
      <c r="E1243" s="26">
        <v>141</v>
      </c>
      <c r="F1243" s="26" t="s">
        <v>310</v>
      </c>
      <c r="G1243" s="26">
        <v>1000054746</v>
      </c>
      <c r="H1243" s="28" t="s">
        <v>940</v>
      </c>
      <c r="I1243" s="29">
        <v>67125</v>
      </c>
      <c r="J1243" s="29">
        <v>0</v>
      </c>
      <c r="K1243" s="23">
        <f t="shared" si="54"/>
        <v>67125</v>
      </c>
      <c r="L1243" s="35"/>
    </row>
    <row r="1244" spans="1:12" x14ac:dyDescent="0.25">
      <c r="A1244" s="24">
        <v>44452</v>
      </c>
      <c r="B1244" s="25" t="s">
        <v>10</v>
      </c>
      <c r="C1244" s="25" t="s">
        <v>1486</v>
      </c>
      <c r="D1244" s="26" t="s">
        <v>135</v>
      </c>
      <c r="E1244" s="26">
        <v>143</v>
      </c>
      <c r="F1244" s="26" t="s">
        <v>938</v>
      </c>
      <c r="G1244" s="26">
        <v>1000054785</v>
      </c>
      <c r="H1244" s="28" t="s">
        <v>939</v>
      </c>
      <c r="I1244" s="29">
        <v>81000</v>
      </c>
      <c r="J1244" s="29">
        <v>0</v>
      </c>
      <c r="K1244" s="23">
        <f t="shared" si="54"/>
        <v>81000</v>
      </c>
      <c r="L1244" s="35"/>
    </row>
    <row r="1245" spans="1:12" x14ac:dyDescent="0.25">
      <c r="A1245" s="24">
        <v>44459</v>
      </c>
      <c r="B1245" s="25" t="s">
        <v>10</v>
      </c>
      <c r="C1245" s="25" t="s">
        <v>1486</v>
      </c>
      <c r="D1245" s="26" t="s">
        <v>135</v>
      </c>
      <c r="E1245" s="26">
        <v>151</v>
      </c>
      <c r="F1245" s="26" t="s">
        <v>941</v>
      </c>
      <c r="G1245" s="26">
        <v>1000054838</v>
      </c>
      <c r="H1245" s="28" t="s">
        <v>942</v>
      </c>
      <c r="I1245" s="29">
        <v>108445</v>
      </c>
      <c r="J1245" s="29">
        <v>0</v>
      </c>
      <c r="K1245" s="23">
        <f t="shared" si="54"/>
        <v>108445</v>
      </c>
      <c r="L1245" s="35"/>
    </row>
    <row r="1246" spans="1:12" x14ac:dyDescent="0.25">
      <c r="A1246" s="24">
        <v>44466</v>
      </c>
      <c r="B1246" s="25" t="s">
        <v>10</v>
      </c>
      <c r="C1246" s="25" t="s">
        <v>1486</v>
      </c>
      <c r="D1246" s="26" t="s">
        <v>135</v>
      </c>
      <c r="E1246" s="26">
        <v>156</v>
      </c>
      <c r="F1246" s="26" t="s">
        <v>943</v>
      </c>
      <c r="G1246" s="26">
        <v>1000054879</v>
      </c>
      <c r="H1246" s="28" t="s">
        <v>942</v>
      </c>
      <c r="I1246" s="29">
        <v>135762.1</v>
      </c>
      <c r="J1246" s="29">
        <v>0</v>
      </c>
      <c r="K1246" s="23">
        <f t="shared" si="54"/>
        <v>135762.1</v>
      </c>
      <c r="L1246" s="35"/>
    </row>
    <row r="1247" spans="1:12" x14ac:dyDescent="0.25">
      <c r="A1247" s="24">
        <v>44466</v>
      </c>
      <c r="B1247" s="25" t="s">
        <v>10</v>
      </c>
      <c r="C1247" s="25" t="s">
        <v>1486</v>
      </c>
      <c r="D1247" s="26" t="s">
        <v>135</v>
      </c>
      <c r="E1247" s="26">
        <v>156</v>
      </c>
      <c r="F1247" s="26" t="s">
        <v>943</v>
      </c>
      <c r="G1247" s="26">
        <v>1000054879</v>
      </c>
      <c r="H1247" s="28" t="s">
        <v>37</v>
      </c>
      <c r="I1247" s="29">
        <v>125395</v>
      </c>
      <c r="J1247" s="29">
        <v>0</v>
      </c>
      <c r="K1247" s="23">
        <f t="shared" si="54"/>
        <v>125395</v>
      </c>
      <c r="L1247" s="35"/>
    </row>
    <row r="1248" spans="1:12" x14ac:dyDescent="0.25">
      <c r="A1248" s="24">
        <v>44470</v>
      </c>
      <c r="B1248" s="25" t="s">
        <v>10</v>
      </c>
      <c r="C1248" s="25" t="s">
        <v>1486</v>
      </c>
      <c r="D1248" s="26" t="s">
        <v>135</v>
      </c>
      <c r="E1248" s="26">
        <v>161</v>
      </c>
      <c r="F1248" s="26" t="s">
        <v>944</v>
      </c>
      <c r="G1248" s="26">
        <v>1000054941</v>
      </c>
      <c r="H1248" s="28" t="s">
        <v>945</v>
      </c>
      <c r="I1248" s="29">
        <v>54475</v>
      </c>
      <c r="J1248" s="29">
        <v>3595.5</v>
      </c>
      <c r="K1248" s="23">
        <f t="shared" si="54"/>
        <v>58070.5</v>
      </c>
      <c r="L1248" s="35"/>
    </row>
    <row r="1249" spans="1:12" x14ac:dyDescent="0.25">
      <c r="A1249" s="24">
        <v>44476</v>
      </c>
      <c r="B1249" s="25" t="s">
        <v>10</v>
      </c>
      <c r="C1249" s="25" t="s">
        <v>1486</v>
      </c>
      <c r="D1249" s="26" t="s">
        <v>135</v>
      </c>
      <c r="E1249" s="26">
        <v>167</v>
      </c>
      <c r="F1249" s="26" t="s">
        <v>946</v>
      </c>
      <c r="G1249" s="26">
        <v>1000054984</v>
      </c>
      <c r="H1249" s="28" t="s">
        <v>940</v>
      </c>
      <c r="I1249" s="29">
        <v>110975</v>
      </c>
      <c r="J1249" s="29">
        <v>0</v>
      </c>
      <c r="K1249" s="23">
        <f t="shared" si="54"/>
        <v>110975</v>
      </c>
      <c r="L1249" s="35"/>
    </row>
    <row r="1250" spans="1:12" x14ac:dyDescent="0.25">
      <c r="A1250" s="24">
        <v>44487</v>
      </c>
      <c r="B1250" s="25" t="s">
        <v>10</v>
      </c>
      <c r="C1250" s="25" t="s">
        <v>1486</v>
      </c>
      <c r="D1250" s="26" t="s">
        <v>135</v>
      </c>
      <c r="E1250" s="26">
        <v>175</v>
      </c>
      <c r="F1250" s="26" t="s">
        <v>947</v>
      </c>
      <c r="G1250" s="26">
        <v>1000055018</v>
      </c>
      <c r="H1250" s="28" t="s">
        <v>948</v>
      </c>
      <c r="I1250" s="29">
        <v>84750</v>
      </c>
      <c r="J1250" s="29">
        <v>0</v>
      </c>
      <c r="K1250" s="23">
        <f t="shared" si="54"/>
        <v>84750</v>
      </c>
      <c r="L1250" s="35"/>
    </row>
    <row r="1251" spans="1:12" x14ac:dyDescent="0.25">
      <c r="A1251" s="24">
        <v>44489</v>
      </c>
      <c r="B1251" s="25" t="s">
        <v>10</v>
      </c>
      <c r="C1251" s="25" t="s">
        <v>1486</v>
      </c>
      <c r="D1251" s="26" t="s">
        <v>135</v>
      </c>
      <c r="E1251" s="26">
        <v>176</v>
      </c>
      <c r="F1251" s="26" t="s">
        <v>270</v>
      </c>
      <c r="G1251" s="26">
        <v>1000055044</v>
      </c>
      <c r="H1251" s="28" t="s">
        <v>949</v>
      </c>
      <c r="I1251" s="29">
        <v>47700</v>
      </c>
      <c r="J1251" s="29">
        <v>0</v>
      </c>
      <c r="K1251" s="23">
        <f t="shared" si="54"/>
        <v>47700</v>
      </c>
      <c r="L1251" s="35"/>
    </row>
    <row r="1252" spans="1:12" x14ac:dyDescent="0.25">
      <c r="A1252" s="24">
        <v>44490</v>
      </c>
      <c r="B1252" s="25" t="s">
        <v>10</v>
      </c>
      <c r="C1252" s="25" t="s">
        <v>1486</v>
      </c>
      <c r="D1252" s="26" t="s">
        <v>135</v>
      </c>
      <c r="E1252" s="26">
        <v>177</v>
      </c>
      <c r="F1252" s="26" t="s">
        <v>347</v>
      </c>
      <c r="G1252" s="26">
        <v>1000055111</v>
      </c>
      <c r="H1252" s="28" t="s">
        <v>950</v>
      </c>
      <c r="I1252" s="29">
        <v>80180.5</v>
      </c>
      <c r="J1252" s="29">
        <v>0</v>
      </c>
      <c r="K1252" s="23">
        <f t="shared" si="54"/>
        <v>80180.5</v>
      </c>
      <c r="L1252" s="35"/>
    </row>
    <row r="1253" spans="1:12" x14ac:dyDescent="0.25">
      <c r="A1253" s="24">
        <v>44501</v>
      </c>
      <c r="B1253" s="25" t="s">
        <v>10</v>
      </c>
      <c r="C1253" s="25" t="s">
        <v>1486</v>
      </c>
      <c r="D1253" s="26" t="s">
        <v>135</v>
      </c>
      <c r="E1253" s="26">
        <v>183</v>
      </c>
      <c r="F1253" s="26" t="s">
        <v>951</v>
      </c>
      <c r="G1253" s="26">
        <v>1000055189</v>
      </c>
      <c r="H1253" s="28" t="s">
        <v>949</v>
      </c>
      <c r="I1253" s="29">
        <v>26878.5</v>
      </c>
      <c r="J1253" s="29">
        <v>0</v>
      </c>
      <c r="K1253" s="23">
        <f t="shared" si="54"/>
        <v>26878.5</v>
      </c>
      <c r="L1253" s="35"/>
    </row>
    <row r="1254" spans="1:12" x14ac:dyDescent="0.25">
      <c r="A1254" s="24">
        <v>44504</v>
      </c>
      <c r="B1254" s="25" t="s">
        <v>10</v>
      </c>
      <c r="C1254" s="25" t="s">
        <v>1486</v>
      </c>
      <c r="D1254" s="26" t="s">
        <v>135</v>
      </c>
      <c r="E1254" s="26">
        <v>186</v>
      </c>
      <c r="F1254" s="26" t="s">
        <v>952</v>
      </c>
      <c r="G1254" s="26">
        <v>1000055206</v>
      </c>
      <c r="H1254" s="28" t="s">
        <v>953</v>
      </c>
      <c r="I1254" s="29">
        <v>44909.8</v>
      </c>
      <c r="J1254" s="29">
        <v>0</v>
      </c>
      <c r="K1254" s="23">
        <f t="shared" si="54"/>
        <v>44909.8</v>
      </c>
      <c r="L1254" s="35"/>
    </row>
    <row r="1255" spans="1:12" x14ac:dyDescent="0.25">
      <c r="A1255" s="24">
        <v>44547</v>
      </c>
      <c r="B1255" s="25" t="s">
        <v>10</v>
      </c>
      <c r="C1255" s="25" t="s">
        <v>1486</v>
      </c>
      <c r="D1255" s="26" t="s">
        <v>135</v>
      </c>
      <c r="E1255" s="26">
        <v>220</v>
      </c>
      <c r="F1255" s="26" t="s">
        <v>661</v>
      </c>
      <c r="G1255" s="26">
        <v>1000055614</v>
      </c>
      <c r="H1255" s="28" t="s">
        <v>953</v>
      </c>
      <c r="I1255" s="29">
        <v>39750</v>
      </c>
      <c r="J1255" s="29">
        <v>0</v>
      </c>
      <c r="K1255" s="23">
        <f t="shared" si="54"/>
        <v>39750</v>
      </c>
      <c r="L1255" s="35"/>
    </row>
    <row r="1256" spans="1:12" x14ac:dyDescent="0.25">
      <c r="A1256" s="24">
        <v>44552</v>
      </c>
      <c r="B1256" s="25" t="s">
        <v>10</v>
      </c>
      <c r="C1256" s="25" t="s">
        <v>1486</v>
      </c>
      <c r="D1256" s="26" t="s">
        <v>135</v>
      </c>
      <c r="E1256" s="26">
        <v>223</v>
      </c>
      <c r="F1256" s="26" t="s">
        <v>662</v>
      </c>
      <c r="G1256" s="26">
        <v>1000055682</v>
      </c>
      <c r="H1256" s="28" t="s">
        <v>953</v>
      </c>
      <c r="I1256" s="29">
        <v>116115.25</v>
      </c>
      <c r="J1256" s="29">
        <v>0</v>
      </c>
      <c r="K1256" s="23">
        <f t="shared" si="54"/>
        <v>116115.25</v>
      </c>
      <c r="L1256" s="35"/>
    </row>
    <row r="1257" spans="1:12" x14ac:dyDescent="0.25">
      <c r="A1257" s="24">
        <v>44757</v>
      </c>
      <c r="B1257" s="25" t="s">
        <v>10</v>
      </c>
      <c r="C1257" s="25"/>
      <c r="D1257" s="26" t="s">
        <v>135</v>
      </c>
      <c r="E1257" s="26">
        <v>317</v>
      </c>
      <c r="F1257" s="26" t="s">
        <v>955</v>
      </c>
      <c r="G1257" s="26">
        <v>1000057105</v>
      </c>
      <c r="H1257" s="28" t="s">
        <v>8</v>
      </c>
      <c r="I1257" s="29">
        <v>137757</v>
      </c>
      <c r="J1257" s="29">
        <v>0</v>
      </c>
      <c r="K1257" s="23">
        <f t="shared" si="54"/>
        <v>137757</v>
      </c>
      <c r="L1257" s="35"/>
    </row>
    <row r="1258" spans="1:12" x14ac:dyDescent="0.25">
      <c r="A1258" s="24">
        <v>44768</v>
      </c>
      <c r="B1258" s="25" t="s">
        <v>10</v>
      </c>
      <c r="C1258" s="25"/>
      <c r="D1258" s="26" t="s">
        <v>135</v>
      </c>
      <c r="E1258" s="26">
        <v>324</v>
      </c>
      <c r="F1258" s="26" t="s">
        <v>664</v>
      </c>
      <c r="G1258" s="26">
        <v>1000057158</v>
      </c>
      <c r="H1258" s="28" t="s">
        <v>42</v>
      </c>
      <c r="I1258" s="29">
        <v>91838</v>
      </c>
      <c r="J1258" s="29">
        <v>0</v>
      </c>
      <c r="K1258" s="23">
        <f t="shared" si="54"/>
        <v>91838</v>
      </c>
      <c r="L1258" s="35"/>
    </row>
    <row r="1259" spans="1:12" x14ac:dyDescent="0.25">
      <c r="A1259" s="24">
        <v>44781</v>
      </c>
      <c r="B1259" s="25" t="s">
        <v>10</v>
      </c>
      <c r="C1259" s="25"/>
      <c r="D1259" s="26" t="s">
        <v>135</v>
      </c>
      <c r="E1259" s="26">
        <v>328</v>
      </c>
      <c r="F1259" s="26" t="s">
        <v>956</v>
      </c>
      <c r="G1259" s="26">
        <v>1000057224</v>
      </c>
      <c r="H1259" s="28" t="s">
        <v>18</v>
      </c>
      <c r="I1259" s="29">
        <v>99767.5</v>
      </c>
      <c r="J1259" s="29">
        <v>0</v>
      </c>
      <c r="K1259" s="23">
        <f t="shared" si="54"/>
        <v>99767.5</v>
      </c>
      <c r="L1259" s="35"/>
    </row>
    <row r="1260" spans="1:12" x14ac:dyDescent="0.25">
      <c r="A1260" s="24">
        <v>44838</v>
      </c>
      <c r="B1260" s="25" t="s">
        <v>10</v>
      </c>
      <c r="C1260" s="25"/>
      <c r="D1260" s="26" t="s">
        <v>135</v>
      </c>
      <c r="E1260" s="26">
        <v>351</v>
      </c>
      <c r="F1260" s="26" t="s">
        <v>283</v>
      </c>
      <c r="G1260" s="26">
        <v>1000057631</v>
      </c>
      <c r="H1260" s="28" t="s">
        <v>317</v>
      </c>
      <c r="I1260" s="29">
        <v>32970</v>
      </c>
      <c r="J1260" s="29">
        <v>5934.6</v>
      </c>
      <c r="K1260" s="23">
        <f t="shared" si="54"/>
        <v>38904.6</v>
      </c>
      <c r="L1260" s="35"/>
    </row>
    <row r="1261" spans="1:12" x14ac:dyDescent="0.25">
      <c r="A1261" s="51"/>
      <c r="B1261" s="52" t="str">
        <f>B1262</f>
        <v>SOLUCIONES 365 SRL</v>
      </c>
      <c r="C1261" s="52"/>
      <c r="D1261" s="53">
        <f>D1262</f>
        <v>132157966</v>
      </c>
      <c r="E1261" s="139" t="str">
        <f>H1262</f>
        <v>SERVICIOS DE REPARACION</v>
      </c>
      <c r="F1261" s="140"/>
      <c r="G1261" s="140"/>
      <c r="H1261" s="141"/>
      <c r="I1261" s="54"/>
      <c r="J1261" s="54"/>
      <c r="K1261" s="54"/>
      <c r="L1261" s="68">
        <f>SUM(K1262)</f>
        <v>224937.5</v>
      </c>
    </row>
    <row r="1262" spans="1:12" x14ac:dyDescent="0.25">
      <c r="A1262" s="56">
        <v>44945</v>
      </c>
      <c r="B1262" s="77" t="s">
        <v>1602</v>
      </c>
      <c r="C1262" s="77"/>
      <c r="D1262" s="26">
        <v>132157966</v>
      </c>
      <c r="E1262" s="26">
        <v>109</v>
      </c>
      <c r="F1262" s="26" t="s">
        <v>1603</v>
      </c>
      <c r="G1262" s="26" t="s">
        <v>1604</v>
      </c>
      <c r="H1262" s="28" t="s">
        <v>1330</v>
      </c>
      <c r="I1262" s="57">
        <v>190625</v>
      </c>
      <c r="J1262" s="57">
        <v>34312.5</v>
      </c>
      <c r="K1262" s="23">
        <f>I1262+J1262-L1262</f>
        <v>224937.5</v>
      </c>
      <c r="L1262" s="35"/>
    </row>
    <row r="1263" spans="1:12" x14ac:dyDescent="0.25">
      <c r="A1263" s="51"/>
      <c r="B1263" s="52" t="str">
        <f>B1264</f>
        <v>TALLER DE MECANICA LOS PATRICIOS</v>
      </c>
      <c r="C1263" s="52"/>
      <c r="D1263" s="53">
        <f>D1264</f>
        <v>130801843</v>
      </c>
      <c r="E1263" s="139" t="str">
        <f>H1264</f>
        <v>SERVICIOS DE REPARACION</v>
      </c>
      <c r="F1263" s="140"/>
      <c r="G1263" s="140"/>
      <c r="H1263" s="141"/>
      <c r="I1263" s="54"/>
      <c r="J1263" s="54"/>
      <c r="K1263" s="54"/>
      <c r="L1263" s="68">
        <f>SUM(K1264:K1265)</f>
        <v>26650.3</v>
      </c>
    </row>
    <row r="1264" spans="1:12" x14ac:dyDescent="0.25">
      <c r="A1264" s="24">
        <v>44796</v>
      </c>
      <c r="B1264" s="25" t="s">
        <v>1329</v>
      </c>
      <c r="C1264" s="25"/>
      <c r="D1264" s="26">
        <v>130801843</v>
      </c>
      <c r="E1264" s="26">
        <v>503</v>
      </c>
      <c r="F1264" s="26" t="s">
        <v>1331</v>
      </c>
      <c r="G1264" s="26">
        <v>2697</v>
      </c>
      <c r="H1264" s="28" t="s">
        <v>1330</v>
      </c>
      <c r="I1264" s="29">
        <v>22585</v>
      </c>
      <c r="J1264" s="29">
        <v>4065.3</v>
      </c>
      <c r="K1264" s="23">
        <f>I1264+J1264-L1264</f>
        <v>26650.3</v>
      </c>
      <c r="L1264" s="35"/>
    </row>
    <row r="1265" spans="1:12" x14ac:dyDescent="0.25">
      <c r="A1265" s="51"/>
      <c r="B1265" s="52" t="str">
        <f>B1266</f>
        <v>TENDAMED, SRL</v>
      </c>
      <c r="C1265" s="52"/>
      <c r="D1265" s="53" t="str">
        <f>D1266</f>
        <v>131881785</v>
      </c>
      <c r="E1265" s="139" t="str">
        <f>H1266</f>
        <v xml:space="preserve">MEDICAMENTOS </v>
      </c>
      <c r="F1265" s="140"/>
      <c r="G1265" s="140"/>
      <c r="H1265" s="141"/>
      <c r="I1265" s="54"/>
      <c r="J1265" s="54"/>
      <c r="K1265" s="54"/>
      <c r="L1265" s="68">
        <f>SUM(K1266:K1269)</f>
        <v>210278.05</v>
      </c>
    </row>
    <row r="1266" spans="1:12" x14ac:dyDescent="0.25">
      <c r="A1266" s="24">
        <v>44671</v>
      </c>
      <c r="B1266" s="25" t="s">
        <v>957</v>
      </c>
      <c r="C1266" s="25"/>
      <c r="D1266" s="26" t="s">
        <v>958</v>
      </c>
      <c r="E1266" s="26">
        <v>376</v>
      </c>
      <c r="F1266" s="26" t="s">
        <v>320</v>
      </c>
      <c r="G1266" s="26">
        <v>1000056482</v>
      </c>
      <c r="H1266" s="28" t="s">
        <v>18</v>
      </c>
      <c r="I1266" s="29">
        <v>41600</v>
      </c>
      <c r="J1266" s="29">
        <v>0</v>
      </c>
      <c r="K1266" s="23">
        <f>I1266+J1266-L1266</f>
        <v>41600</v>
      </c>
      <c r="L1266" s="35"/>
    </row>
    <row r="1267" spans="1:12" x14ac:dyDescent="0.25">
      <c r="A1267" s="24">
        <v>44722</v>
      </c>
      <c r="B1267" s="25" t="s">
        <v>957</v>
      </c>
      <c r="C1267" s="25"/>
      <c r="D1267" s="26" t="s">
        <v>958</v>
      </c>
      <c r="E1267" s="26">
        <v>394</v>
      </c>
      <c r="F1267" s="26" t="s">
        <v>640</v>
      </c>
      <c r="G1267" s="26">
        <v>1000056864</v>
      </c>
      <c r="H1267" s="28" t="s">
        <v>42</v>
      </c>
      <c r="I1267" s="29">
        <v>43500</v>
      </c>
      <c r="J1267" s="29">
        <v>7830</v>
      </c>
      <c r="K1267" s="23">
        <f>I1267+J1267-L1267</f>
        <v>51330</v>
      </c>
      <c r="L1267" s="35"/>
    </row>
    <row r="1268" spans="1:12" x14ac:dyDescent="0.25">
      <c r="A1268" s="24">
        <v>44778</v>
      </c>
      <c r="B1268" s="25" t="s">
        <v>957</v>
      </c>
      <c r="C1268" s="25"/>
      <c r="D1268" s="26" t="s">
        <v>958</v>
      </c>
      <c r="E1268" s="26">
        <v>421</v>
      </c>
      <c r="F1268" s="26" t="s">
        <v>312</v>
      </c>
      <c r="G1268" s="26">
        <v>1000057245</v>
      </c>
      <c r="H1268" s="28" t="s">
        <v>42</v>
      </c>
      <c r="I1268" s="29">
        <v>99447.5</v>
      </c>
      <c r="J1268" s="29">
        <v>17900.55</v>
      </c>
      <c r="K1268" s="23">
        <f>I1268+J1268-L1268</f>
        <v>117348.05</v>
      </c>
      <c r="L1268" s="35"/>
    </row>
    <row r="1269" spans="1:12" x14ac:dyDescent="0.25">
      <c r="A1269" s="51"/>
      <c r="B1269" s="52" t="s">
        <v>959</v>
      </c>
      <c r="C1269" s="52"/>
      <c r="D1269" s="53" t="s">
        <v>960</v>
      </c>
      <c r="E1269" s="139" t="s">
        <v>1332</v>
      </c>
      <c r="F1269" s="140"/>
      <c r="G1269" s="140"/>
      <c r="H1269" s="141"/>
      <c r="I1269" s="54"/>
      <c r="J1269" s="54"/>
      <c r="K1269" s="54"/>
      <c r="L1269" s="68">
        <f>SUM(K1270:K1271)</f>
        <v>54612</v>
      </c>
    </row>
    <row r="1270" spans="1:12" x14ac:dyDescent="0.25">
      <c r="A1270" s="24">
        <v>44930</v>
      </c>
      <c r="B1270" s="25" t="s">
        <v>959</v>
      </c>
      <c r="C1270" s="25" t="s">
        <v>1482</v>
      </c>
      <c r="D1270" s="26" t="s">
        <v>960</v>
      </c>
      <c r="E1270" s="26">
        <v>12112</v>
      </c>
      <c r="F1270" s="26" t="s">
        <v>1466</v>
      </c>
      <c r="G1270" s="26">
        <v>1000058149</v>
      </c>
      <c r="H1270" s="28" t="s">
        <v>1467</v>
      </c>
      <c r="I1270" s="29">
        <v>54612</v>
      </c>
      <c r="J1270" s="29">
        <v>0</v>
      </c>
      <c r="K1270" s="23">
        <f>I1270+J1270-L1270</f>
        <v>54612</v>
      </c>
      <c r="L1270" s="35"/>
    </row>
    <row r="1271" spans="1:12" x14ac:dyDescent="0.25">
      <c r="A1271" s="51"/>
      <c r="B1271" s="52" t="s">
        <v>1086</v>
      </c>
      <c r="C1271" s="52"/>
      <c r="D1271" s="53">
        <v>101178515</v>
      </c>
      <c r="E1271" s="139" t="s">
        <v>1468</v>
      </c>
      <c r="F1271" s="140"/>
      <c r="G1271" s="140"/>
      <c r="H1271" s="141"/>
      <c r="I1271" s="54"/>
      <c r="J1271" s="54"/>
      <c r="K1271" s="54"/>
      <c r="L1271" s="68">
        <f>SUM(K1272:K1273)</f>
        <v>10000</v>
      </c>
    </row>
    <row r="1272" spans="1:12" x14ac:dyDescent="0.25">
      <c r="A1272" s="56">
        <v>44966</v>
      </c>
      <c r="B1272" s="25" t="s">
        <v>1086</v>
      </c>
      <c r="C1272" s="25" t="s">
        <v>1487</v>
      </c>
      <c r="D1272" s="26">
        <v>101178515</v>
      </c>
      <c r="E1272" s="26">
        <v>308</v>
      </c>
      <c r="F1272" s="26" t="s">
        <v>1605</v>
      </c>
      <c r="G1272" s="26" t="s">
        <v>172</v>
      </c>
      <c r="H1272" s="28" t="s">
        <v>1468</v>
      </c>
      <c r="I1272" s="29">
        <v>10000</v>
      </c>
      <c r="J1272" s="29">
        <v>0</v>
      </c>
      <c r="K1272" s="23">
        <f>I1272+J1272-L1272</f>
        <v>10000</v>
      </c>
      <c r="L1272" s="35"/>
    </row>
    <row r="1273" spans="1:12" x14ac:dyDescent="0.25">
      <c r="A1273" s="51"/>
      <c r="B1273" s="52" t="str">
        <f>B1278</f>
        <v>ULTRALAB</v>
      </c>
      <c r="C1273" s="52"/>
      <c r="D1273" s="53">
        <f>D1278</f>
        <v>101709741</v>
      </c>
      <c r="E1273" s="139" t="str">
        <f>H1278</f>
        <v xml:space="preserve">MAT. MED. Q. </v>
      </c>
      <c r="F1273" s="140"/>
      <c r="G1273" s="140"/>
      <c r="H1273" s="141"/>
      <c r="I1273" s="54"/>
      <c r="J1273" s="54"/>
      <c r="K1273" s="54"/>
      <c r="L1273" s="68">
        <f>SUM(K1274:K1295)</f>
        <v>1559230.8000000003</v>
      </c>
    </row>
    <row r="1274" spans="1:12" x14ac:dyDescent="0.25">
      <c r="A1274" s="24">
        <v>44480</v>
      </c>
      <c r="B1274" s="25" t="s">
        <v>58</v>
      </c>
      <c r="C1274" s="25" t="s">
        <v>1486</v>
      </c>
      <c r="D1274" s="26">
        <v>101709741</v>
      </c>
      <c r="E1274" s="26">
        <v>32919</v>
      </c>
      <c r="F1274" s="26" t="s">
        <v>965</v>
      </c>
      <c r="G1274" s="26">
        <v>1000055013</v>
      </c>
      <c r="H1274" s="28" t="s">
        <v>966</v>
      </c>
      <c r="I1274" s="29">
        <v>125590.3</v>
      </c>
      <c r="J1274" s="29">
        <v>2999.43</v>
      </c>
      <c r="K1274" s="23">
        <f t="shared" ref="K1274:K1295" si="55">I1274+J1274-L1274</f>
        <v>128589.73</v>
      </c>
      <c r="L1274" s="35"/>
    </row>
    <row r="1275" spans="1:12" x14ac:dyDescent="0.25">
      <c r="A1275" s="24">
        <v>44480</v>
      </c>
      <c r="B1275" s="25" t="s">
        <v>58</v>
      </c>
      <c r="C1275" s="25" t="s">
        <v>1486</v>
      </c>
      <c r="D1275" s="26">
        <v>101709741</v>
      </c>
      <c r="E1275" s="26">
        <v>33261</v>
      </c>
      <c r="F1275" s="26" t="s">
        <v>967</v>
      </c>
      <c r="G1275" s="26">
        <v>1000055261</v>
      </c>
      <c r="H1275" s="28" t="s">
        <v>966</v>
      </c>
      <c r="I1275" s="29">
        <v>122940.15000000001</v>
      </c>
      <c r="J1275" s="29">
        <v>2999.43</v>
      </c>
      <c r="K1275" s="23">
        <f t="shared" si="55"/>
        <v>125939.58</v>
      </c>
      <c r="L1275" s="35"/>
    </row>
    <row r="1276" spans="1:12" x14ac:dyDescent="0.25">
      <c r="A1276" s="24">
        <v>44529</v>
      </c>
      <c r="B1276" s="25" t="s">
        <v>58</v>
      </c>
      <c r="C1276" s="25" t="s">
        <v>1486</v>
      </c>
      <c r="D1276" s="26">
        <v>101709741</v>
      </c>
      <c r="E1276" s="26">
        <v>33509</v>
      </c>
      <c r="F1276" s="26" t="s">
        <v>969</v>
      </c>
      <c r="G1276" s="26">
        <v>1000055424</v>
      </c>
      <c r="H1276" s="28" t="s">
        <v>966</v>
      </c>
      <c r="I1276" s="29">
        <v>4420.6000000000004</v>
      </c>
      <c r="J1276" s="29">
        <v>0</v>
      </c>
      <c r="K1276" s="23">
        <f t="shared" si="55"/>
        <v>4420.6000000000004</v>
      </c>
      <c r="L1276" s="35"/>
    </row>
    <row r="1277" spans="1:12" x14ac:dyDescent="0.25">
      <c r="A1277" s="24">
        <v>44529</v>
      </c>
      <c r="B1277" s="25" t="s">
        <v>58</v>
      </c>
      <c r="C1277" s="25" t="s">
        <v>1486</v>
      </c>
      <c r="D1277" s="26">
        <v>101709741</v>
      </c>
      <c r="E1277" s="26">
        <v>33510</v>
      </c>
      <c r="F1277" s="26" t="s">
        <v>968</v>
      </c>
      <c r="G1277" s="26">
        <v>1000055423</v>
      </c>
      <c r="H1277" s="28" t="s">
        <v>8</v>
      </c>
      <c r="I1277" s="29">
        <v>119515.15</v>
      </c>
      <c r="J1277" s="29">
        <v>3883.32</v>
      </c>
      <c r="K1277" s="23">
        <f t="shared" si="55"/>
        <v>123398.47</v>
      </c>
      <c r="L1277" s="35"/>
    </row>
    <row r="1278" spans="1:12" x14ac:dyDescent="0.25">
      <c r="A1278" s="24">
        <v>44778</v>
      </c>
      <c r="B1278" s="25" t="s">
        <v>58</v>
      </c>
      <c r="C1278" s="25"/>
      <c r="D1278" s="26">
        <v>101709741</v>
      </c>
      <c r="E1278" s="26">
        <v>36271</v>
      </c>
      <c r="F1278" s="26" t="s">
        <v>970</v>
      </c>
      <c r="G1278" s="26">
        <v>1000057218</v>
      </c>
      <c r="H1278" s="28" t="s">
        <v>8</v>
      </c>
      <c r="I1278" s="29">
        <v>154791.1</v>
      </c>
      <c r="J1278" s="29">
        <v>3118.46</v>
      </c>
      <c r="K1278" s="23">
        <f t="shared" si="55"/>
        <v>157909.56</v>
      </c>
      <c r="L1278" s="35"/>
    </row>
    <row r="1279" spans="1:12" x14ac:dyDescent="0.25">
      <c r="A1279" s="24">
        <v>44820</v>
      </c>
      <c r="B1279" s="69" t="s">
        <v>58</v>
      </c>
      <c r="C1279" s="69"/>
      <c r="D1279" s="61">
        <v>101709741</v>
      </c>
      <c r="E1279" s="61">
        <v>36789</v>
      </c>
      <c r="F1279" s="61" t="s">
        <v>1087</v>
      </c>
      <c r="G1279" s="61">
        <v>1000057514</v>
      </c>
      <c r="H1279" s="62" t="s">
        <v>8</v>
      </c>
      <c r="I1279" s="63">
        <v>154990.04999999999</v>
      </c>
      <c r="J1279" s="63">
        <v>3118.46</v>
      </c>
      <c r="K1279" s="45">
        <f t="shared" si="55"/>
        <v>158108.50999999998</v>
      </c>
      <c r="L1279" s="130"/>
    </row>
    <row r="1280" spans="1:12" x14ac:dyDescent="0.25">
      <c r="A1280" s="114">
        <v>44825</v>
      </c>
      <c r="B1280" s="71" t="s">
        <v>58</v>
      </c>
      <c r="C1280" s="71"/>
      <c r="D1280" s="47">
        <v>101709741</v>
      </c>
      <c r="E1280" s="47">
        <v>36821</v>
      </c>
      <c r="F1280" s="47" t="s">
        <v>962</v>
      </c>
      <c r="G1280" s="47">
        <v>1000057421</v>
      </c>
      <c r="H1280" s="48" t="s">
        <v>8</v>
      </c>
      <c r="I1280" s="49">
        <v>6550</v>
      </c>
      <c r="J1280" s="49">
        <v>0</v>
      </c>
      <c r="K1280" s="43">
        <f t="shared" si="55"/>
        <v>6550</v>
      </c>
      <c r="L1280" s="89"/>
    </row>
    <row r="1281" spans="1:12" x14ac:dyDescent="0.25">
      <c r="A1281" s="114">
        <v>44825</v>
      </c>
      <c r="B1281" s="71" t="s">
        <v>58</v>
      </c>
      <c r="C1281" s="71"/>
      <c r="D1281" s="47">
        <v>101709741</v>
      </c>
      <c r="E1281" s="47">
        <v>36824</v>
      </c>
      <c r="F1281" s="47" t="s">
        <v>964</v>
      </c>
      <c r="G1281" s="47">
        <v>1000057549</v>
      </c>
      <c r="H1281" s="48" t="s">
        <v>8</v>
      </c>
      <c r="I1281" s="49">
        <v>28683.300000000003</v>
      </c>
      <c r="J1281" s="49">
        <v>5162.99</v>
      </c>
      <c r="K1281" s="43">
        <f t="shared" si="55"/>
        <v>33846.29</v>
      </c>
      <c r="L1281" s="89"/>
    </row>
    <row r="1282" spans="1:12" x14ac:dyDescent="0.25">
      <c r="A1282" s="114">
        <v>44837</v>
      </c>
      <c r="B1282" s="71" t="s">
        <v>58</v>
      </c>
      <c r="C1282" s="71"/>
      <c r="D1282" s="47">
        <v>101709741</v>
      </c>
      <c r="E1282" s="47">
        <v>36935</v>
      </c>
      <c r="F1282" s="47" t="s">
        <v>963</v>
      </c>
      <c r="G1282" s="47">
        <v>1000057497</v>
      </c>
      <c r="H1282" s="48" t="s">
        <v>8</v>
      </c>
      <c r="I1282" s="49">
        <v>4916.25</v>
      </c>
      <c r="J1282" s="49">
        <v>884.93</v>
      </c>
      <c r="K1282" s="43">
        <f t="shared" si="55"/>
        <v>5801.18</v>
      </c>
      <c r="L1282" s="89"/>
    </row>
    <row r="1283" spans="1:12" x14ac:dyDescent="0.25">
      <c r="A1283" s="114">
        <v>44837</v>
      </c>
      <c r="B1283" s="71" t="s">
        <v>58</v>
      </c>
      <c r="C1283" s="71" t="s">
        <v>1487</v>
      </c>
      <c r="D1283" s="47">
        <v>101709741</v>
      </c>
      <c r="E1283" s="47">
        <v>36935</v>
      </c>
      <c r="F1283" s="47" t="s">
        <v>963</v>
      </c>
      <c r="G1283" s="47">
        <v>1000057497</v>
      </c>
      <c r="H1283" s="48" t="s">
        <v>8</v>
      </c>
      <c r="I1283" s="49">
        <v>4916.25</v>
      </c>
      <c r="J1283" s="49">
        <v>884.93</v>
      </c>
      <c r="K1283" s="43">
        <f t="shared" si="55"/>
        <v>5801.18</v>
      </c>
      <c r="L1283" s="89"/>
    </row>
    <row r="1284" spans="1:12" x14ac:dyDescent="0.25">
      <c r="A1284" s="114">
        <v>44851</v>
      </c>
      <c r="B1284" s="71" t="s">
        <v>58</v>
      </c>
      <c r="C1284" s="71"/>
      <c r="D1284" s="47">
        <v>101709741</v>
      </c>
      <c r="E1284" s="47">
        <v>37103</v>
      </c>
      <c r="F1284" s="47" t="s">
        <v>971</v>
      </c>
      <c r="G1284" s="47">
        <v>1000057704</v>
      </c>
      <c r="H1284" s="48" t="s">
        <v>8</v>
      </c>
      <c r="I1284" s="49">
        <v>38652.35</v>
      </c>
      <c r="J1284" s="49">
        <v>3118.46</v>
      </c>
      <c r="K1284" s="43">
        <f t="shared" si="55"/>
        <v>41770.81</v>
      </c>
      <c r="L1284" s="89"/>
    </row>
    <row r="1285" spans="1:12" x14ac:dyDescent="0.25">
      <c r="A1285" s="114">
        <v>44846</v>
      </c>
      <c r="B1285" s="71" t="s">
        <v>58</v>
      </c>
      <c r="C1285" s="71"/>
      <c r="D1285" s="47">
        <v>101709741</v>
      </c>
      <c r="E1285" s="47">
        <v>37250</v>
      </c>
      <c r="F1285" s="47" t="s">
        <v>1088</v>
      </c>
      <c r="G1285" s="47">
        <v>1000057788</v>
      </c>
      <c r="H1285" s="48" t="s">
        <v>8</v>
      </c>
      <c r="I1285" s="49">
        <v>155642.4</v>
      </c>
      <c r="J1285" s="49">
        <v>6236.91</v>
      </c>
      <c r="K1285" s="43">
        <f t="shared" si="55"/>
        <v>161879.31</v>
      </c>
      <c r="L1285" s="89"/>
    </row>
    <row r="1286" spans="1:12" x14ac:dyDescent="0.25">
      <c r="A1286" s="114">
        <v>44886</v>
      </c>
      <c r="B1286" s="71" t="s">
        <v>58</v>
      </c>
      <c r="C1286" s="71" t="s">
        <v>1487</v>
      </c>
      <c r="D1286" s="47">
        <v>101709741</v>
      </c>
      <c r="E1286" s="47">
        <v>37516</v>
      </c>
      <c r="F1286" s="47" t="s">
        <v>1335</v>
      </c>
      <c r="G1286" s="47">
        <v>1000057912</v>
      </c>
      <c r="H1286" s="48" t="s">
        <v>8</v>
      </c>
      <c r="I1286" s="49">
        <v>124645</v>
      </c>
      <c r="J1286" s="49">
        <v>8756.1</v>
      </c>
      <c r="K1286" s="43">
        <f t="shared" si="55"/>
        <v>133401.1</v>
      </c>
      <c r="L1286" s="89"/>
    </row>
    <row r="1287" spans="1:12" x14ac:dyDescent="0.25">
      <c r="A1287" s="114">
        <v>44886</v>
      </c>
      <c r="B1287" s="71" t="s">
        <v>58</v>
      </c>
      <c r="C1287" s="71" t="s">
        <v>1487</v>
      </c>
      <c r="D1287" s="47">
        <v>101709741</v>
      </c>
      <c r="E1287" s="47">
        <v>37520</v>
      </c>
      <c r="F1287" s="47" t="s">
        <v>1333</v>
      </c>
      <c r="G1287" s="47">
        <v>1000057911</v>
      </c>
      <c r="H1287" s="48" t="s">
        <v>8</v>
      </c>
      <c r="I1287" s="49">
        <v>83923.55</v>
      </c>
      <c r="J1287" s="49">
        <v>0</v>
      </c>
      <c r="K1287" s="43">
        <f t="shared" si="55"/>
        <v>83923.55</v>
      </c>
      <c r="L1287" s="89"/>
    </row>
    <row r="1288" spans="1:12" x14ac:dyDescent="0.25">
      <c r="A1288" s="114">
        <v>44890</v>
      </c>
      <c r="B1288" s="71" t="s">
        <v>58</v>
      </c>
      <c r="C1288" s="71" t="s">
        <v>1487</v>
      </c>
      <c r="D1288" s="47">
        <v>101709741</v>
      </c>
      <c r="E1288" s="47">
        <v>37604</v>
      </c>
      <c r="F1288" s="47" t="s">
        <v>1334</v>
      </c>
      <c r="G1288" s="47">
        <v>1000057979</v>
      </c>
      <c r="H1288" s="48" t="s">
        <v>8</v>
      </c>
      <c r="I1288" s="49">
        <v>19434.349999999999</v>
      </c>
      <c r="J1288" s="49">
        <v>3498.18</v>
      </c>
      <c r="K1288" s="43">
        <f t="shared" si="55"/>
        <v>22932.53</v>
      </c>
      <c r="L1288" s="89"/>
    </row>
    <row r="1289" spans="1:12" x14ac:dyDescent="0.25">
      <c r="A1289" s="114">
        <v>44902</v>
      </c>
      <c r="B1289" s="71" t="s">
        <v>58</v>
      </c>
      <c r="C1289" s="71" t="s">
        <v>1487</v>
      </c>
      <c r="D1289" s="47">
        <v>101709741</v>
      </c>
      <c r="E1289" s="47">
        <v>37729</v>
      </c>
      <c r="F1289" s="47" t="s">
        <v>1336</v>
      </c>
      <c r="G1289" s="47">
        <v>1000058038</v>
      </c>
      <c r="H1289" s="48" t="s">
        <v>8</v>
      </c>
      <c r="I1289" s="49">
        <v>108766.95</v>
      </c>
      <c r="J1289" s="49">
        <v>3118.46</v>
      </c>
      <c r="K1289" s="43">
        <f t="shared" si="55"/>
        <v>111885.41</v>
      </c>
      <c r="L1289" s="89"/>
    </row>
    <row r="1290" spans="1:12" x14ac:dyDescent="0.25">
      <c r="A1290" s="114">
        <v>44907</v>
      </c>
      <c r="B1290" s="71" t="s">
        <v>58</v>
      </c>
      <c r="C1290" s="71" t="s">
        <v>1487</v>
      </c>
      <c r="D1290" s="47">
        <v>101709741</v>
      </c>
      <c r="E1290" s="47">
        <v>37762</v>
      </c>
      <c r="F1290" s="47" t="s">
        <v>1337</v>
      </c>
      <c r="G1290" s="47">
        <v>1000058037</v>
      </c>
      <c r="H1290" s="48" t="s">
        <v>8</v>
      </c>
      <c r="I1290" s="49">
        <v>53889</v>
      </c>
      <c r="J1290" s="49">
        <v>724.5</v>
      </c>
      <c r="K1290" s="43">
        <f t="shared" si="55"/>
        <v>54613.5</v>
      </c>
      <c r="L1290" s="89"/>
    </row>
    <row r="1291" spans="1:12" x14ac:dyDescent="0.25">
      <c r="A1291" s="114">
        <v>44923</v>
      </c>
      <c r="B1291" s="71" t="s">
        <v>58</v>
      </c>
      <c r="C1291" s="71" t="s">
        <v>1487</v>
      </c>
      <c r="D1291" s="47">
        <v>101709741</v>
      </c>
      <c r="E1291" s="47">
        <v>37926</v>
      </c>
      <c r="F1291" s="47" t="s">
        <v>1469</v>
      </c>
      <c r="G1291" s="47">
        <v>1000058135</v>
      </c>
      <c r="H1291" s="48" t="s">
        <v>8</v>
      </c>
      <c r="I1291" s="49">
        <v>40659.5</v>
      </c>
      <c r="J1291" s="49">
        <v>2729.32</v>
      </c>
      <c r="K1291" s="43">
        <f t="shared" si="55"/>
        <v>43388.82</v>
      </c>
      <c r="L1291" s="89"/>
    </row>
    <row r="1292" spans="1:12" x14ac:dyDescent="0.25">
      <c r="A1292" s="114">
        <v>44953</v>
      </c>
      <c r="B1292" s="71" t="s">
        <v>58</v>
      </c>
      <c r="C1292" s="71" t="s">
        <v>1487</v>
      </c>
      <c r="D1292" s="47">
        <v>101709741</v>
      </c>
      <c r="E1292" s="47">
        <v>38223</v>
      </c>
      <c r="F1292" s="47" t="s">
        <v>1606</v>
      </c>
      <c r="G1292" s="47">
        <v>1000058203</v>
      </c>
      <c r="H1292" s="48" t="s">
        <v>8</v>
      </c>
      <c r="I1292" s="49">
        <v>17324.75</v>
      </c>
      <c r="J1292" s="49">
        <v>3118.46</v>
      </c>
      <c r="K1292" s="43">
        <f t="shared" si="55"/>
        <v>20443.21</v>
      </c>
      <c r="L1292" s="89"/>
    </row>
    <row r="1293" spans="1:12" x14ac:dyDescent="0.25">
      <c r="A1293" s="114">
        <v>44953</v>
      </c>
      <c r="B1293" s="71" t="s">
        <v>58</v>
      </c>
      <c r="C1293" s="71" t="s">
        <v>1487</v>
      </c>
      <c r="D1293" s="47">
        <v>101709741</v>
      </c>
      <c r="E1293" s="47">
        <v>38225</v>
      </c>
      <c r="F1293" s="47" t="s">
        <v>1607</v>
      </c>
      <c r="G1293" s="47">
        <v>1000058202</v>
      </c>
      <c r="H1293" s="48" t="s">
        <v>8</v>
      </c>
      <c r="I1293" s="49">
        <v>114000</v>
      </c>
      <c r="J1293" s="49">
        <v>0</v>
      </c>
      <c r="K1293" s="43">
        <f t="shared" si="55"/>
        <v>114000</v>
      </c>
      <c r="L1293" s="89"/>
    </row>
    <row r="1294" spans="1:12" x14ac:dyDescent="0.25">
      <c r="A1294" s="114">
        <v>44953</v>
      </c>
      <c r="B1294" s="71" t="s">
        <v>58</v>
      </c>
      <c r="C1294" s="71"/>
      <c r="D1294" s="47">
        <v>101709741</v>
      </c>
      <c r="E1294" s="47">
        <v>38228</v>
      </c>
      <c r="F1294" s="47" t="s">
        <v>1608</v>
      </c>
      <c r="G1294" s="47">
        <v>1000058207</v>
      </c>
      <c r="H1294" s="48" t="s">
        <v>651</v>
      </c>
      <c r="I1294" s="49">
        <v>16361.05</v>
      </c>
      <c r="J1294" s="49">
        <v>0</v>
      </c>
      <c r="K1294" s="43">
        <f t="shared" si="55"/>
        <v>16361.05</v>
      </c>
      <c r="L1294" s="89"/>
    </row>
    <row r="1295" spans="1:12" x14ac:dyDescent="0.25">
      <c r="A1295" s="114">
        <v>44974</v>
      </c>
      <c r="B1295" s="71" t="s">
        <v>58</v>
      </c>
      <c r="C1295" s="71"/>
      <c r="D1295" s="47">
        <v>101709741</v>
      </c>
      <c r="E1295" s="47">
        <v>38474</v>
      </c>
      <c r="F1295" s="47" t="s">
        <v>1609</v>
      </c>
      <c r="G1295" s="47">
        <v>1000058215</v>
      </c>
      <c r="H1295" s="48" t="s">
        <v>651</v>
      </c>
      <c r="I1295" s="49">
        <v>3615.6</v>
      </c>
      <c r="J1295" s="49">
        <v>650.80999999999995</v>
      </c>
      <c r="K1295" s="43">
        <f t="shared" si="55"/>
        <v>4266.41</v>
      </c>
      <c r="L1295" s="89"/>
    </row>
    <row r="1296" spans="1:12" x14ac:dyDescent="0.25">
      <c r="A1296" s="73"/>
      <c r="B1296" s="74" t="str">
        <f>B1297</f>
        <v xml:space="preserve">UNIQUE REPRESENTACIONES </v>
      </c>
      <c r="C1296" s="74"/>
      <c r="D1296" s="75" t="str">
        <f>D1297</f>
        <v>101562447</v>
      </c>
      <c r="E1296" s="142" t="s">
        <v>8</v>
      </c>
      <c r="F1296" s="143"/>
      <c r="G1296" s="143"/>
      <c r="H1296" s="143"/>
      <c r="I1296" s="65"/>
      <c r="J1296" s="65"/>
      <c r="K1296" s="65"/>
      <c r="L1296" s="93">
        <f>SUM(K1297:K1301)</f>
        <v>203043.77999999997</v>
      </c>
    </row>
    <row r="1297" spans="1:12" x14ac:dyDescent="0.25">
      <c r="A1297" s="114">
        <v>44834</v>
      </c>
      <c r="B1297" s="71" t="s">
        <v>972</v>
      </c>
      <c r="C1297" s="71"/>
      <c r="D1297" s="47" t="s">
        <v>973</v>
      </c>
      <c r="E1297" s="47">
        <v>3343</v>
      </c>
      <c r="F1297" s="47" t="s">
        <v>974</v>
      </c>
      <c r="G1297" s="47">
        <v>1000057662</v>
      </c>
      <c r="H1297" s="48" t="s">
        <v>8</v>
      </c>
      <c r="I1297" s="49">
        <v>34608</v>
      </c>
      <c r="J1297" s="49">
        <v>6229.44</v>
      </c>
      <c r="K1297" s="43">
        <f>I1297+J1297-L1297</f>
        <v>40837.440000000002</v>
      </c>
      <c r="L1297" s="89"/>
    </row>
    <row r="1298" spans="1:12" x14ac:dyDescent="0.25">
      <c r="A1298" s="114">
        <v>44841</v>
      </c>
      <c r="B1298" s="71" t="s">
        <v>972</v>
      </c>
      <c r="C1298" s="71"/>
      <c r="D1298" s="47" t="s">
        <v>973</v>
      </c>
      <c r="E1298" s="47">
        <v>3357</v>
      </c>
      <c r="F1298" s="47" t="s">
        <v>975</v>
      </c>
      <c r="G1298" s="47">
        <v>1000057684</v>
      </c>
      <c r="H1298" s="48" t="s">
        <v>976</v>
      </c>
      <c r="I1298" s="49">
        <v>69216</v>
      </c>
      <c r="J1298" s="49">
        <v>12458.88</v>
      </c>
      <c r="K1298" s="43">
        <f>I1298+J1298-L1298</f>
        <v>81674.880000000005</v>
      </c>
      <c r="L1298" s="89"/>
    </row>
    <row r="1299" spans="1:12" x14ac:dyDescent="0.25">
      <c r="A1299" s="24">
        <v>44875</v>
      </c>
      <c r="B1299" s="76" t="s">
        <v>972</v>
      </c>
      <c r="C1299" s="76"/>
      <c r="D1299" s="31" t="s">
        <v>973</v>
      </c>
      <c r="E1299" s="31">
        <v>3444</v>
      </c>
      <c r="F1299" s="31" t="s">
        <v>1338</v>
      </c>
      <c r="G1299" s="31">
        <v>1000057790</v>
      </c>
      <c r="H1299" s="33" t="s">
        <v>1339</v>
      </c>
      <c r="I1299" s="34">
        <v>37335</v>
      </c>
      <c r="J1299" s="34">
        <v>6720.3</v>
      </c>
      <c r="K1299" s="46">
        <f>I1299+J1299-L1299</f>
        <v>44055.3</v>
      </c>
      <c r="L1299" s="115"/>
    </row>
    <row r="1300" spans="1:12" x14ac:dyDescent="0.25">
      <c r="A1300" s="24">
        <v>44944</v>
      </c>
      <c r="B1300" s="25" t="s">
        <v>972</v>
      </c>
      <c r="C1300" s="25" t="s">
        <v>1487</v>
      </c>
      <c r="D1300" s="26" t="s">
        <v>973</v>
      </c>
      <c r="E1300" s="26">
        <v>3593</v>
      </c>
      <c r="F1300" s="26" t="s">
        <v>1470</v>
      </c>
      <c r="G1300" s="26">
        <v>1000058166</v>
      </c>
      <c r="H1300" s="28" t="s">
        <v>1471</v>
      </c>
      <c r="I1300" s="29">
        <v>5152</v>
      </c>
      <c r="J1300" s="29">
        <v>927.36</v>
      </c>
      <c r="K1300" s="23">
        <f>I1300+J1300-L1300</f>
        <v>6079.36</v>
      </c>
      <c r="L1300" s="35"/>
    </row>
    <row r="1301" spans="1:12" x14ac:dyDescent="0.25">
      <c r="A1301" s="24">
        <v>44963</v>
      </c>
      <c r="B1301" s="25" t="s">
        <v>972</v>
      </c>
      <c r="C1301" s="25" t="s">
        <v>1487</v>
      </c>
      <c r="D1301" s="26" t="s">
        <v>973</v>
      </c>
      <c r="E1301" s="26">
        <v>3636</v>
      </c>
      <c r="F1301" s="60" t="s">
        <v>1610</v>
      </c>
      <c r="G1301" s="60">
        <v>1000058211</v>
      </c>
      <c r="H1301" s="131" t="s">
        <v>1611</v>
      </c>
      <c r="I1301" s="29">
        <v>25760</v>
      </c>
      <c r="J1301" s="29">
        <v>4636.8</v>
      </c>
      <c r="K1301" s="23">
        <f>I1301+J1301-L1301</f>
        <v>30396.799999999999</v>
      </c>
      <c r="L1301" s="35"/>
    </row>
    <row r="1302" spans="1:12" x14ac:dyDescent="0.25">
      <c r="A1302" s="51"/>
      <c r="B1302" s="52" t="str">
        <f>B1303</f>
        <v>VIFA SRL</v>
      </c>
      <c r="C1302" s="52"/>
      <c r="D1302" s="53">
        <f>D1303</f>
        <v>101631262</v>
      </c>
      <c r="E1302" s="139" t="s">
        <v>977</v>
      </c>
      <c r="F1302" s="140"/>
      <c r="G1302" s="140"/>
      <c r="H1302" s="141"/>
      <c r="I1302" s="54"/>
      <c r="J1302" s="54"/>
      <c r="K1302" s="54"/>
      <c r="L1302" s="68">
        <f>SUM(K1303:K1304)</f>
        <v>136880</v>
      </c>
    </row>
    <row r="1303" spans="1:12" x14ac:dyDescent="0.25">
      <c r="A1303" s="24">
        <v>44694</v>
      </c>
      <c r="B1303" s="25" t="s">
        <v>1089</v>
      </c>
      <c r="C1303" s="25"/>
      <c r="D1303" s="26">
        <v>101631262</v>
      </c>
      <c r="E1303" s="26">
        <v>1351</v>
      </c>
      <c r="F1303" s="26" t="s">
        <v>1090</v>
      </c>
      <c r="G1303" s="26" t="s">
        <v>172</v>
      </c>
      <c r="H1303" s="28" t="s">
        <v>1091</v>
      </c>
      <c r="I1303" s="29">
        <v>116000</v>
      </c>
      <c r="J1303" s="29">
        <v>20880</v>
      </c>
      <c r="K1303" s="23">
        <f>I1303+J1303-L1303</f>
        <v>136880</v>
      </c>
      <c r="L1303" s="35"/>
    </row>
    <row r="1304" spans="1:12" x14ac:dyDescent="0.25">
      <c r="A1304" s="51"/>
      <c r="B1304" s="52" t="str">
        <f>B1305</f>
        <v xml:space="preserve">VICROVA MARKET TRADER SRL </v>
      </c>
      <c r="C1304" s="52"/>
      <c r="D1304" s="53">
        <f>D1305</f>
        <v>132524952</v>
      </c>
      <c r="E1304" s="139" t="s">
        <v>977</v>
      </c>
      <c r="F1304" s="140"/>
      <c r="G1304" s="140"/>
      <c r="H1304" s="141"/>
      <c r="I1304" s="54"/>
      <c r="J1304" s="54"/>
      <c r="K1304" s="54"/>
      <c r="L1304" s="68">
        <f>SUM(K1305:K1306)</f>
        <v>766427.96</v>
      </c>
    </row>
    <row r="1305" spans="1:12" ht="29.25" x14ac:dyDescent="0.25">
      <c r="A1305" s="24">
        <v>44872</v>
      </c>
      <c r="B1305" s="25" t="s">
        <v>1092</v>
      </c>
      <c r="C1305" s="25" t="s">
        <v>1475</v>
      </c>
      <c r="D1305" s="26">
        <v>132524952</v>
      </c>
      <c r="E1305" s="26">
        <v>14</v>
      </c>
      <c r="F1305" s="26" t="s">
        <v>364</v>
      </c>
      <c r="G1305" s="27" t="s">
        <v>1093</v>
      </c>
      <c r="H1305" s="28" t="s">
        <v>1091</v>
      </c>
      <c r="I1305" s="29">
        <v>346667</v>
      </c>
      <c r="J1305" s="29">
        <v>36546.980000000003</v>
      </c>
      <c r="K1305" s="23">
        <f>I1305+J1305-L1305</f>
        <v>383213.98</v>
      </c>
      <c r="L1305" s="35"/>
    </row>
    <row r="1306" spans="1:12" ht="29.25" x14ac:dyDescent="0.25">
      <c r="A1306" s="24">
        <v>44895</v>
      </c>
      <c r="B1306" s="25" t="s">
        <v>1092</v>
      </c>
      <c r="C1306" s="25" t="s">
        <v>1475</v>
      </c>
      <c r="D1306" s="26">
        <v>132524952</v>
      </c>
      <c r="E1306" s="26">
        <v>16</v>
      </c>
      <c r="F1306" s="26" t="s">
        <v>365</v>
      </c>
      <c r="G1306" s="27" t="s">
        <v>1093</v>
      </c>
      <c r="H1306" s="28" t="s">
        <v>1091</v>
      </c>
      <c r="I1306" s="29">
        <v>346667</v>
      </c>
      <c r="J1306" s="29">
        <v>36546.980000000003</v>
      </c>
      <c r="K1306" s="23">
        <f>I1306+J1306-L1306</f>
        <v>383213.98</v>
      </c>
      <c r="L1306" s="35"/>
    </row>
    <row r="1307" spans="1:12" x14ac:dyDescent="0.25">
      <c r="A1307" s="51"/>
      <c r="B1307" s="52" t="str">
        <f>B1308</f>
        <v>VARGAS PEÑA MULTI SERVICIOS</v>
      </c>
      <c r="C1307" s="52"/>
      <c r="D1307" s="53" t="str">
        <f>D1308</f>
        <v>131542761</v>
      </c>
      <c r="E1307" s="139" t="s">
        <v>977</v>
      </c>
      <c r="F1307" s="140"/>
      <c r="G1307" s="140"/>
      <c r="H1307" s="141"/>
      <c r="I1307" s="54"/>
      <c r="J1307" s="54"/>
      <c r="K1307" s="54"/>
      <c r="L1307" s="68">
        <f>SUM(K1308:K1342)</f>
        <v>2521582.64</v>
      </c>
    </row>
    <row r="1308" spans="1:12" x14ac:dyDescent="0.25">
      <c r="A1308" s="24">
        <v>44523</v>
      </c>
      <c r="B1308" s="25" t="s">
        <v>137</v>
      </c>
      <c r="C1308" s="25" t="s">
        <v>1486</v>
      </c>
      <c r="D1308" s="26" t="s">
        <v>136</v>
      </c>
      <c r="E1308" s="26">
        <v>123</v>
      </c>
      <c r="F1308" s="26" t="s">
        <v>279</v>
      </c>
      <c r="G1308" s="26">
        <v>1000055390</v>
      </c>
      <c r="H1308" s="28" t="s">
        <v>978</v>
      </c>
      <c r="I1308" s="29">
        <v>90000</v>
      </c>
      <c r="J1308" s="29">
        <v>16200</v>
      </c>
      <c r="K1308" s="23">
        <f t="shared" ref="K1308:K1342" si="56">I1308+J1308-L1308</f>
        <v>106200</v>
      </c>
      <c r="L1308" s="35"/>
    </row>
    <row r="1309" spans="1:12" x14ac:dyDescent="0.25">
      <c r="A1309" s="24">
        <v>44525</v>
      </c>
      <c r="B1309" s="25" t="s">
        <v>137</v>
      </c>
      <c r="C1309" s="25" t="s">
        <v>1486</v>
      </c>
      <c r="D1309" s="26" t="s">
        <v>136</v>
      </c>
      <c r="E1309" s="26">
        <v>124</v>
      </c>
      <c r="F1309" s="26" t="s">
        <v>843</v>
      </c>
      <c r="G1309" s="26">
        <v>1000055391</v>
      </c>
      <c r="H1309" s="28" t="s">
        <v>979</v>
      </c>
      <c r="I1309" s="29">
        <v>83000</v>
      </c>
      <c r="J1309" s="29">
        <v>14940</v>
      </c>
      <c r="K1309" s="23">
        <f t="shared" si="56"/>
        <v>97940</v>
      </c>
      <c r="L1309" s="35"/>
    </row>
    <row r="1310" spans="1:12" x14ac:dyDescent="0.25">
      <c r="A1310" s="24">
        <v>44530</v>
      </c>
      <c r="B1310" s="25" t="s">
        <v>137</v>
      </c>
      <c r="C1310" s="25" t="s">
        <v>1486</v>
      </c>
      <c r="D1310" s="26" t="s">
        <v>136</v>
      </c>
      <c r="E1310" s="26">
        <v>125</v>
      </c>
      <c r="F1310" s="26" t="s">
        <v>845</v>
      </c>
      <c r="G1310" s="26">
        <v>1000055447</v>
      </c>
      <c r="H1310" s="28" t="s">
        <v>981</v>
      </c>
      <c r="I1310" s="29">
        <v>83000</v>
      </c>
      <c r="J1310" s="29">
        <v>14940</v>
      </c>
      <c r="K1310" s="23">
        <f t="shared" si="56"/>
        <v>97940</v>
      </c>
      <c r="L1310" s="35"/>
    </row>
    <row r="1311" spans="1:12" x14ac:dyDescent="0.25">
      <c r="A1311" s="24">
        <v>44531</v>
      </c>
      <c r="B1311" s="25" t="s">
        <v>137</v>
      </c>
      <c r="C1311" s="25" t="s">
        <v>1486</v>
      </c>
      <c r="D1311" s="26" t="s">
        <v>136</v>
      </c>
      <c r="E1311" s="26">
        <v>126</v>
      </c>
      <c r="F1311" s="26" t="s">
        <v>301</v>
      </c>
      <c r="G1311" s="26">
        <v>1000055446</v>
      </c>
      <c r="H1311" s="28" t="s">
        <v>980</v>
      </c>
      <c r="I1311" s="29">
        <v>6505.2000000000007</v>
      </c>
      <c r="J1311" s="29">
        <v>1170.94</v>
      </c>
      <c r="K1311" s="23">
        <f t="shared" si="56"/>
        <v>7676.1400000000012</v>
      </c>
      <c r="L1311" s="35"/>
    </row>
    <row r="1312" spans="1:12" x14ac:dyDescent="0.25">
      <c r="A1312" s="24">
        <v>44536</v>
      </c>
      <c r="B1312" s="25" t="s">
        <v>137</v>
      </c>
      <c r="C1312" s="25" t="s">
        <v>1486</v>
      </c>
      <c r="D1312" s="26" t="s">
        <v>136</v>
      </c>
      <c r="E1312" s="26">
        <v>127</v>
      </c>
      <c r="F1312" s="26" t="s">
        <v>281</v>
      </c>
      <c r="G1312" s="26">
        <v>1000055489</v>
      </c>
      <c r="H1312" s="28" t="s">
        <v>982</v>
      </c>
      <c r="I1312" s="29">
        <v>110000</v>
      </c>
      <c r="J1312" s="29">
        <v>19800</v>
      </c>
      <c r="K1312" s="23">
        <f t="shared" si="56"/>
        <v>129800</v>
      </c>
      <c r="L1312" s="35"/>
    </row>
    <row r="1313" spans="1:12" x14ac:dyDescent="0.25">
      <c r="A1313" s="24">
        <v>44537</v>
      </c>
      <c r="B1313" s="25" t="s">
        <v>137</v>
      </c>
      <c r="C1313" s="25" t="s">
        <v>1486</v>
      </c>
      <c r="D1313" s="26" t="s">
        <v>136</v>
      </c>
      <c r="E1313" s="26">
        <v>129</v>
      </c>
      <c r="F1313" s="26" t="s">
        <v>955</v>
      </c>
      <c r="G1313" s="26">
        <v>1000055528</v>
      </c>
      <c r="H1313" s="28" t="s">
        <v>123</v>
      </c>
      <c r="I1313" s="29">
        <v>28535.000000000004</v>
      </c>
      <c r="J1313" s="29">
        <v>5136.3</v>
      </c>
      <c r="K1313" s="23">
        <f t="shared" si="56"/>
        <v>33671.300000000003</v>
      </c>
      <c r="L1313" s="35"/>
    </row>
    <row r="1314" spans="1:12" x14ac:dyDescent="0.25">
      <c r="A1314" s="24">
        <v>44544</v>
      </c>
      <c r="B1314" s="25" t="s">
        <v>137</v>
      </c>
      <c r="C1314" s="25" t="s">
        <v>1486</v>
      </c>
      <c r="D1314" s="26" t="s">
        <v>136</v>
      </c>
      <c r="E1314" s="26">
        <v>131</v>
      </c>
      <c r="F1314" s="26" t="s">
        <v>846</v>
      </c>
      <c r="G1314" s="26">
        <v>1000055554</v>
      </c>
      <c r="H1314" s="28" t="s">
        <v>984</v>
      </c>
      <c r="I1314" s="29">
        <v>17647.5</v>
      </c>
      <c r="J1314" s="29">
        <v>3176.55</v>
      </c>
      <c r="K1314" s="23">
        <f t="shared" si="56"/>
        <v>20824.05</v>
      </c>
      <c r="L1314" s="35"/>
    </row>
    <row r="1315" spans="1:12" x14ac:dyDescent="0.25">
      <c r="A1315" s="24">
        <v>44544</v>
      </c>
      <c r="B1315" s="25" t="s">
        <v>137</v>
      </c>
      <c r="C1315" s="25" t="s">
        <v>1486</v>
      </c>
      <c r="D1315" s="26" t="s">
        <v>136</v>
      </c>
      <c r="E1315" s="26">
        <v>132</v>
      </c>
      <c r="F1315" s="26" t="s">
        <v>664</v>
      </c>
      <c r="G1315" s="26">
        <v>1000055553</v>
      </c>
      <c r="H1315" s="28" t="s">
        <v>983</v>
      </c>
      <c r="I1315" s="29">
        <v>107065</v>
      </c>
      <c r="J1315" s="29">
        <v>19271.7</v>
      </c>
      <c r="K1315" s="23">
        <f t="shared" si="56"/>
        <v>126336.7</v>
      </c>
      <c r="L1315" s="35"/>
    </row>
    <row r="1316" spans="1:12" x14ac:dyDescent="0.25">
      <c r="A1316" s="24">
        <v>44552</v>
      </c>
      <c r="B1316" s="25" t="s">
        <v>137</v>
      </c>
      <c r="C1316" s="25" t="s">
        <v>1486</v>
      </c>
      <c r="D1316" s="26">
        <v>131542761</v>
      </c>
      <c r="E1316" s="26">
        <v>135</v>
      </c>
      <c r="F1316" s="26" t="s">
        <v>283</v>
      </c>
      <c r="G1316" s="26" t="s">
        <v>172</v>
      </c>
      <c r="H1316" s="28" t="s">
        <v>987</v>
      </c>
      <c r="I1316" s="29">
        <v>24000</v>
      </c>
      <c r="J1316" s="29"/>
      <c r="K1316" s="23">
        <f t="shared" si="56"/>
        <v>24000</v>
      </c>
      <c r="L1316" s="35"/>
    </row>
    <row r="1317" spans="1:12" x14ac:dyDescent="0.25">
      <c r="A1317" s="24">
        <v>44630</v>
      </c>
      <c r="B1317" s="25" t="s">
        <v>137</v>
      </c>
      <c r="C1317" s="25" t="s">
        <v>1482</v>
      </c>
      <c r="D1317" s="26" t="s">
        <v>136</v>
      </c>
      <c r="E1317" s="26">
        <v>172</v>
      </c>
      <c r="F1317" s="26" t="s">
        <v>985</v>
      </c>
      <c r="G1317" s="26">
        <v>1000056196</v>
      </c>
      <c r="H1317" s="28" t="s">
        <v>34</v>
      </c>
      <c r="I1317" s="29">
        <v>2237.1800000000003</v>
      </c>
      <c r="J1317" s="29">
        <v>402.68</v>
      </c>
      <c r="K1317" s="23">
        <f t="shared" si="56"/>
        <v>2639.86</v>
      </c>
      <c r="L1317" s="35"/>
    </row>
    <row r="1318" spans="1:12" x14ac:dyDescent="0.25">
      <c r="A1318" s="24">
        <v>44634</v>
      </c>
      <c r="B1318" s="25" t="s">
        <v>137</v>
      </c>
      <c r="C1318" s="25"/>
      <c r="D1318" s="26" t="s">
        <v>136</v>
      </c>
      <c r="E1318" s="26">
        <v>174</v>
      </c>
      <c r="F1318" s="26" t="s">
        <v>604</v>
      </c>
      <c r="G1318" s="26">
        <v>1000056230</v>
      </c>
      <c r="H1318" s="28" t="s">
        <v>34</v>
      </c>
      <c r="I1318" s="29">
        <v>133280</v>
      </c>
      <c r="J1318" s="29">
        <v>23990.400000000001</v>
      </c>
      <c r="K1318" s="23">
        <f t="shared" si="56"/>
        <v>157270.39999999999</v>
      </c>
      <c r="L1318" s="35"/>
    </row>
    <row r="1319" spans="1:12" x14ac:dyDescent="0.25">
      <c r="A1319" s="24">
        <v>44635</v>
      </c>
      <c r="B1319" s="25" t="s">
        <v>137</v>
      </c>
      <c r="C1319" s="25" t="s">
        <v>1482</v>
      </c>
      <c r="D1319" s="26" t="s">
        <v>136</v>
      </c>
      <c r="E1319" s="26">
        <v>176</v>
      </c>
      <c r="F1319" s="26" t="s">
        <v>520</v>
      </c>
      <c r="G1319" s="26">
        <v>1000056232</v>
      </c>
      <c r="H1319" s="28" t="s">
        <v>34</v>
      </c>
      <c r="I1319" s="29">
        <v>55375</v>
      </c>
      <c r="J1319" s="29">
        <v>9967.5</v>
      </c>
      <c r="K1319" s="23">
        <f t="shared" si="56"/>
        <v>65342.5</v>
      </c>
      <c r="L1319" s="35"/>
    </row>
    <row r="1320" spans="1:12" x14ac:dyDescent="0.25">
      <c r="A1320" s="24">
        <v>44644</v>
      </c>
      <c r="B1320" s="25" t="s">
        <v>137</v>
      </c>
      <c r="C1320" s="25"/>
      <c r="D1320" s="26" t="s">
        <v>136</v>
      </c>
      <c r="E1320" s="26">
        <v>181</v>
      </c>
      <c r="F1320" s="26" t="s">
        <v>605</v>
      </c>
      <c r="G1320" s="26">
        <v>1000056298</v>
      </c>
      <c r="H1320" s="28" t="s">
        <v>986</v>
      </c>
      <c r="I1320" s="29">
        <v>70075.3</v>
      </c>
      <c r="J1320" s="29">
        <v>12613.55</v>
      </c>
      <c r="K1320" s="23">
        <f t="shared" si="56"/>
        <v>82688.850000000006</v>
      </c>
      <c r="L1320" s="35"/>
    </row>
    <row r="1321" spans="1:12" x14ac:dyDescent="0.25">
      <c r="A1321" s="24">
        <v>44680</v>
      </c>
      <c r="B1321" s="25" t="s">
        <v>137</v>
      </c>
      <c r="C1321" s="25"/>
      <c r="D1321" s="26" t="s">
        <v>136</v>
      </c>
      <c r="E1321" s="26">
        <v>196</v>
      </c>
      <c r="F1321" s="26" t="s">
        <v>234</v>
      </c>
      <c r="G1321" s="26">
        <v>1000056546</v>
      </c>
      <c r="H1321" s="28" t="s">
        <v>34</v>
      </c>
      <c r="I1321" s="29">
        <v>24238.5</v>
      </c>
      <c r="J1321" s="29">
        <v>4362.93</v>
      </c>
      <c r="K1321" s="23">
        <f t="shared" si="56"/>
        <v>28601.43</v>
      </c>
      <c r="L1321" s="35"/>
    </row>
    <row r="1322" spans="1:12" x14ac:dyDescent="0.25">
      <c r="A1322" s="24">
        <v>44721</v>
      </c>
      <c r="B1322" s="25" t="s">
        <v>137</v>
      </c>
      <c r="C1322" s="25" t="s">
        <v>1482</v>
      </c>
      <c r="D1322" s="26" t="s">
        <v>136</v>
      </c>
      <c r="E1322" s="26">
        <v>213</v>
      </c>
      <c r="F1322" s="26" t="s">
        <v>251</v>
      </c>
      <c r="G1322" s="26">
        <v>1000056840</v>
      </c>
      <c r="H1322" s="28" t="s">
        <v>34</v>
      </c>
      <c r="I1322" s="29">
        <v>95497.34</v>
      </c>
      <c r="J1322" s="29">
        <v>17189.52</v>
      </c>
      <c r="K1322" s="23">
        <f t="shared" si="56"/>
        <v>112686.86</v>
      </c>
      <c r="L1322" s="35"/>
    </row>
    <row r="1323" spans="1:12" x14ac:dyDescent="0.25">
      <c r="A1323" s="24">
        <v>44721</v>
      </c>
      <c r="B1323" s="25" t="s">
        <v>137</v>
      </c>
      <c r="C1323" s="25"/>
      <c r="D1323" s="26" t="s">
        <v>136</v>
      </c>
      <c r="E1323" s="26">
        <v>214</v>
      </c>
      <c r="F1323" s="26" t="s">
        <v>252</v>
      </c>
      <c r="G1323" s="26">
        <v>1000056841</v>
      </c>
      <c r="H1323" s="28" t="s">
        <v>34</v>
      </c>
      <c r="I1323" s="29">
        <v>119253.75</v>
      </c>
      <c r="J1323" s="29">
        <v>21465.68</v>
      </c>
      <c r="K1323" s="23">
        <f t="shared" si="56"/>
        <v>140719.43</v>
      </c>
      <c r="L1323" s="35"/>
    </row>
    <row r="1324" spans="1:12" x14ac:dyDescent="0.25">
      <c r="A1324" s="24">
        <v>44725</v>
      </c>
      <c r="B1324" s="25" t="s">
        <v>137</v>
      </c>
      <c r="C1324" s="25"/>
      <c r="D1324" s="26" t="s">
        <v>136</v>
      </c>
      <c r="E1324" s="26">
        <v>215</v>
      </c>
      <c r="F1324" s="26" t="s">
        <v>224</v>
      </c>
      <c r="G1324" s="26">
        <v>1000056876</v>
      </c>
      <c r="H1324" s="28" t="s">
        <v>34</v>
      </c>
      <c r="I1324" s="29">
        <v>50050</v>
      </c>
      <c r="J1324" s="29">
        <v>9009</v>
      </c>
      <c r="K1324" s="23">
        <f t="shared" si="56"/>
        <v>59059</v>
      </c>
      <c r="L1324" s="35"/>
    </row>
    <row r="1325" spans="1:12" x14ac:dyDescent="0.25">
      <c r="A1325" s="24">
        <v>44729</v>
      </c>
      <c r="B1325" s="25" t="s">
        <v>137</v>
      </c>
      <c r="C1325" s="25"/>
      <c r="D1325" s="26" t="s">
        <v>136</v>
      </c>
      <c r="E1325" s="26">
        <v>216</v>
      </c>
      <c r="F1325" s="26" t="s">
        <v>523</v>
      </c>
      <c r="G1325" s="26">
        <v>1000056890</v>
      </c>
      <c r="H1325" s="28" t="s">
        <v>34</v>
      </c>
      <c r="I1325" s="29">
        <v>118000</v>
      </c>
      <c r="J1325" s="29">
        <v>21240</v>
      </c>
      <c r="K1325" s="23">
        <f t="shared" si="56"/>
        <v>139240</v>
      </c>
      <c r="L1325" s="35"/>
    </row>
    <row r="1326" spans="1:12" x14ac:dyDescent="0.25">
      <c r="A1326" s="24">
        <v>44729</v>
      </c>
      <c r="B1326" s="25" t="s">
        <v>137</v>
      </c>
      <c r="C1326" s="25"/>
      <c r="D1326" s="26" t="s">
        <v>136</v>
      </c>
      <c r="E1326" s="26">
        <v>217</v>
      </c>
      <c r="F1326" s="26" t="s">
        <v>225</v>
      </c>
      <c r="G1326" s="26">
        <v>1000056891</v>
      </c>
      <c r="H1326" s="28" t="s">
        <v>34</v>
      </c>
      <c r="I1326" s="29">
        <v>116203.39</v>
      </c>
      <c r="J1326" s="29">
        <v>20916.61</v>
      </c>
      <c r="K1326" s="23">
        <f t="shared" si="56"/>
        <v>137120</v>
      </c>
      <c r="L1326" s="35"/>
    </row>
    <row r="1327" spans="1:12" x14ac:dyDescent="0.25">
      <c r="A1327" s="24">
        <v>44729</v>
      </c>
      <c r="B1327" s="25" t="s">
        <v>137</v>
      </c>
      <c r="C1327" s="25"/>
      <c r="D1327" s="26" t="s">
        <v>136</v>
      </c>
      <c r="E1327" s="26">
        <v>218</v>
      </c>
      <c r="F1327" s="26" t="s">
        <v>256</v>
      </c>
      <c r="G1327" s="26">
        <v>1000056892</v>
      </c>
      <c r="H1327" s="28" t="s">
        <v>34</v>
      </c>
      <c r="I1327" s="29">
        <v>118000</v>
      </c>
      <c r="J1327" s="29">
        <v>21240</v>
      </c>
      <c r="K1327" s="23">
        <f t="shared" si="56"/>
        <v>139240</v>
      </c>
      <c r="L1327" s="35"/>
    </row>
    <row r="1328" spans="1:12" x14ac:dyDescent="0.25">
      <c r="A1328" s="24">
        <v>44729</v>
      </c>
      <c r="B1328" s="25" t="s">
        <v>137</v>
      </c>
      <c r="C1328" s="25"/>
      <c r="D1328" s="26" t="s">
        <v>136</v>
      </c>
      <c r="E1328" s="26">
        <v>219</v>
      </c>
      <c r="F1328" s="26" t="s">
        <v>253</v>
      </c>
      <c r="G1328" s="26">
        <v>1000056916</v>
      </c>
      <c r="H1328" s="28" t="s">
        <v>34</v>
      </c>
      <c r="I1328" s="29">
        <v>5200</v>
      </c>
      <c r="J1328" s="29">
        <v>936</v>
      </c>
      <c r="K1328" s="23">
        <f t="shared" si="56"/>
        <v>6136</v>
      </c>
      <c r="L1328" s="35"/>
    </row>
    <row r="1329" spans="1:12" x14ac:dyDescent="0.25">
      <c r="A1329" s="24">
        <v>44729</v>
      </c>
      <c r="B1329" s="25" t="s">
        <v>137</v>
      </c>
      <c r="C1329" s="25"/>
      <c r="D1329" s="26" t="s">
        <v>136</v>
      </c>
      <c r="E1329" s="26">
        <v>220</v>
      </c>
      <c r="F1329" s="26" t="s">
        <v>254</v>
      </c>
      <c r="G1329" s="26">
        <v>1000056920</v>
      </c>
      <c r="H1329" s="28" t="s">
        <v>34</v>
      </c>
      <c r="I1329" s="29">
        <v>4940</v>
      </c>
      <c r="J1329" s="29">
        <v>889.2</v>
      </c>
      <c r="K1329" s="23">
        <f t="shared" si="56"/>
        <v>5829.2</v>
      </c>
      <c r="L1329" s="35"/>
    </row>
    <row r="1330" spans="1:12" x14ac:dyDescent="0.25">
      <c r="A1330" s="24">
        <v>44732</v>
      </c>
      <c r="B1330" s="25" t="s">
        <v>137</v>
      </c>
      <c r="C1330" s="25"/>
      <c r="D1330" s="26" t="s">
        <v>136</v>
      </c>
      <c r="E1330" s="26">
        <v>221</v>
      </c>
      <c r="F1330" s="26" t="s">
        <v>255</v>
      </c>
      <c r="G1330" s="26">
        <v>1000056921</v>
      </c>
      <c r="H1330" s="28" t="s">
        <v>34</v>
      </c>
      <c r="I1330" s="29">
        <v>119253.75</v>
      </c>
      <c r="J1330" s="29">
        <v>21465.68</v>
      </c>
      <c r="K1330" s="23">
        <f t="shared" si="56"/>
        <v>140719.43</v>
      </c>
      <c r="L1330" s="35"/>
    </row>
    <row r="1331" spans="1:12" x14ac:dyDescent="0.25">
      <c r="A1331" s="24">
        <v>44732</v>
      </c>
      <c r="B1331" s="25" t="s">
        <v>137</v>
      </c>
      <c r="C1331" s="25"/>
      <c r="D1331" s="26" t="s">
        <v>136</v>
      </c>
      <c r="E1331" s="26">
        <v>222</v>
      </c>
      <c r="F1331" s="26" t="s">
        <v>257</v>
      </c>
      <c r="G1331" s="26">
        <v>1000056922</v>
      </c>
      <c r="H1331" s="28" t="s">
        <v>34</v>
      </c>
      <c r="I1331" s="29">
        <v>67270</v>
      </c>
      <c r="J1331" s="29">
        <v>12108.6</v>
      </c>
      <c r="K1331" s="23">
        <f t="shared" si="56"/>
        <v>79378.600000000006</v>
      </c>
      <c r="L1331" s="35"/>
    </row>
    <row r="1332" spans="1:12" x14ac:dyDescent="0.25">
      <c r="A1332" s="24">
        <v>44767</v>
      </c>
      <c r="B1332" s="25" t="s">
        <v>137</v>
      </c>
      <c r="C1332" s="25"/>
      <c r="D1332" s="26" t="s">
        <v>136</v>
      </c>
      <c r="E1332" s="26">
        <v>228</v>
      </c>
      <c r="F1332" s="26" t="s">
        <v>988</v>
      </c>
      <c r="G1332" s="26">
        <v>1000057153</v>
      </c>
      <c r="H1332" s="28" t="s">
        <v>34</v>
      </c>
      <c r="I1332" s="29">
        <v>104274.16</v>
      </c>
      <c r="J1332" s="29">
        <v>18769.34</v>
      </c>
      <c r="K1332" s="23">
        <f t="shared" si="56"/>
        <v>123043.5</v>
      </c>
      <c r="L1332" s="35"/>
    </row>
    <row r="1333" spans="1:12" x14ac:dyDescent="0.25">
      <c r="A1333" s="24">
        <v>44767</v>
      </c>
      <c r="B1333" s="25" t="s">
        <v>137</v>
      </c>
      <c r="C1333" s="25"/>
      <c r="D1333" s="26" t="s">
        <v>136</v>
      </c>
      <c r="E1333" s="26">
        <v>230</v>
      </c>
      <c r="F1333" s="26" t="s">
        <v>831</v>
      </c>
      <c r="G1333" s="26">
        <v>1000057160</v>
      </c>
      <c r="H1333" s="28" t="s">
        <v>34</v>
      </c>
      <c r="I1333" s="29">
        <v>540</v>
      </c>
      <c r="J1333" s="29">
        <v>97.2</v>
      </c>
      <c r="K1333" s="23">
        <f t="shared" si="56"/>
        <v>637.20000000000005</v>
      </c>
      <c r="L1333" s="35"/>
    </row>
    <row r="1334" spans="1:12" x14ac:dyDescent="0.25">
      <c r="A1334" s="24">
        <v>44767</v>
      </c>
      <c r="B1334" s="25" t="s">
        <v>137</v>
      </c>
      <c r="C1334" s="25"/>
      <c r="D1334" s="26" t="s">
        <v>136</v>
      </c>
      <c r="E1334" s="26">
        <v>231</v>
      </c>
      <c r="F1334" s="26" t="s">
        <v>989</v>
      </c>
      <c r="G1334" s="26">
        <v>1000057154</v>
      </c>
      <c r="H1334" s="28" t="s">
        <v>34</v>
      </c>
      <c r="I1334" s="29">
        <v>4202.91</v>
      </c>
      <c r="J1334" s="29">
        <v>756.53</v>
      </c>
      <c r="K1334" s="23">
        <f t="shared" si="56"/>
        <v>4959.4399999999996</v>
      </c>
      <c r="L1334" s="35"/>
    </row>
    <row r="1335" spans="1:12" x14ac:dyDescent="0.25">
      <c r="A1335" s="24">
        <v>44769</v>
      </c>
      <c r="B1335" s="25" t="s">
        <v>137</v>
      </c>
      <c r="C1335" s="25"/>
      <c r="D1335" s="26" t="s">
        <v>136</v>
      </c>
      <c r="E1335" s="26">
        <v>232</v>
      </c>
      <c r="F1335" s="26" t="s">
        <v>830</v>
      </c>
      <c r="G1335" s="26">
        <v>1000057171</v>
      </c>
      <c r="H1335" s="28" t="s">
        <v>138</v>
      </c>
      <c r="I1335" s="29">
        <v>9360</v>
      </c>
      <c r="J1335" s="29">
        <v>1684.8</v>
      </c>
      <c r="K1335" s="23">
        <f t="shared" si="56"/>
        <v>11044.8</v>
      </c>
      <c r="L1335" s="35"/>
    </row>
    <row r="1336" spans="1:12" x14ac:dyDescent="0.25">
      <c r="A1336" s="24">
        <v>44767</v>
      </c>
      <c r="B1336" s="25" t="s">
        <v>137</v>
      </c>
      <c r="C1336" s="25" t="s">
        <v>1482</v>
      </c>
      <c r="D1336" s="26" t="s">
        <v>136</v>
      </c>
      <c r="E1336" s="26">
        <v>233</v>
      </c>
      <c r="F1336" s="26" t="s">
        <v>832</v>
      </c>
      <c r="G1336" s="26">
        <v>1000057164</v>
      </c>
      <c r="H1336" s="28" t="s">
        <v>34</v>
      </c>
      <c r="I1336" s="29">
        <v>635.63</v>
      </c>
      <c r="J1336" s="29">
        <v>114.41</v>
      </c>
      <c r="K1336" s="23">
        <f t="shared" si="56"/>
        <v>750.04</v>
      </c>
      <c r="L1336" s="35"/>
    </row>
    <row r="1337" spans="1:12" x14ac:dyDescent="0.25">
      <c r="A1337" s="24">
        <v>44776</v>
      </c>
      <c r="B1337" s="25" t="s">
        <v>137</v>
      </c>
      <c r="C1337" s="25"/>
      <c r="D1337" s="26" t="s">
        <v>136</v>
      </c>
      <c r="E1337" s="26">
        <v>234</v>
      </c>
      <c r="F1337" s="26" t="s">
        <v>991</v>
      </c>
      <c r="G1337" s="26">
        <v>1000057197</v>
      </c>
      <c r="H1337" s="28" t="s">
        <v>992</v>
      </c>
      <c r="I1337" s="29">
        <v>94380</v>
      </c>
      <c r="J1337" s="29">
        <v>16988.400000000001</v>
      </c>
      <c r="K1337" s="23">
        <f t="shared" si="56"/>
        <v>111368.4</v>
      </c>
      <c r="L1337" s="35"/>
    </row>
    <row r="1338" spans="1:12" x14ac:dyDescent="0.25">
      <c r="A1338" s="24">
        <v>44781</v>
      </c>
      <c r="B1338" s="25" t="s">
        <v>137</v>
      </c>
      <c r="C1338" s="25"/>
      <c r="D1338" s="26" t="s">
        <v>136</v>
      </c>
      <c r="E1338" s="26">
        <v>239</v>
      </c>
      <c r="F1338" s="26" t="s">
        <v>990</v>
      </c>
      <c r="G1338" s="26">
        <v>1000057256</v>
      </c>
      <c r="H1338" s="28" t="s">
        <v>139</v>
      </c>
      <c r="I1338" s="29">
        <v>10800</v>
      </c>
      <c r="J1338" s="29">
        <v>1944</v>
      </c>
      <c r="K1338" s="23">
        <f t="shared" si="56"/>
        <v>12744</v>
      </c>
      <c r="L1338" s="35"/>
    </row>
    <row r="1339" spans="1:12" x14ac:dyDescent="0.25">
      <c r="A1339" s="24">
        <v>44785</v>
      </c>
      <c r="B1339" s="25" t="s">
        <v>137</v>
      </c>
      <c r="C1339" s="25"/>
      <c r="D1339" s="26" t="s">
        <v>136</v>
      </c>
      <c r="E1339" s="26">
        <v>240</v>
      </c>
      <c r="F1339" s="26" t="s">
        <v>658</v>
      </c>
      <c r="G1339" s="26">
        <v>1000057263</v>
      </c>
      <c r="H1339" s="28" t="s">
        <v>34</v>
      </c>
      <c r="I1339" s="29">
        <v>62800</v>
      </c>
      <c r="J1339" s="29">
        <v>11304</v>
      </c>
      <c r="K1339" s="23">
        <f t="shared" si="56"/>
        <v>74104</v>
      </c>
      <c r="L1339" s="35"/>
    </row>
    <row r="1340" spans="1:12" x14ac:dyDescent="0.25">
      <c r="A1340" s="24">
        <v>44791</v>
      </c>
      <c r="B1340" s="25" t="s">
        <v>137</v>
      </c>
      <c r="C1340" s="25"/>
      <c r="D1340" s="26" t="s">
        <v>136</v>
      </c>
      <c r="E1340" s="26">
        <v>241</v>
      </c>
      <c r="F1340" s="26" t="s">
        <v>657</v>
      </c>
      <c r="G1340" s="26">
        <v>1000057313</v>
      </c>
      <c r="H1340" s="28" t="s">
        <v>992</v>
      </c>
      <c r="I1340" s="29">
        <v>106343.92</v>
      </c>
      <c r="J1340" s="29">
        <v>19141.91</v>
      </c>
      <c r="K1340" s="23">
        <f t="shared" si="56"/>
        <v>125485.83</v>
      </c>
      <c r="L1340" s="35"/>
    </row>
    <row r="1341" spans="1:12" x14ac:dyDescent="0.25">
      <c r="A1341" s="24">
        <v>44792</v>
      </c>
      <c r="B1341" s="25" t="s">
        <v>137</v>
      </c>
      <c r="C1341" s="25"/>
      <c r="D1341" s="26" t="s">
        <v>136</v>
      </c>
      <c r="E1341" s="26">
        <v>242</v>
      </c>
      <c r="F1341" s="26" t="s">
        <v>524</v>
      </c>
      <c r="G1341" s="26">
        <v>1000057262</v>
      </c>
      <c r="H1341" s="28" t="s">
        <v>34</v>
      </c>
      <c r="I1341" s="29">
        <v>104467.68</v>
      </c>
      <c r="J1341" s="29">
        <v>0</v>
      </c>
      <c r="K1341" s="23">
        <f t="shared" si="56"/>
        <v>104467.68</v>
      </c>
      <c r="L1341" s="35"/>
    </row>
    <row r="1342" spans="1:12" x14ac:dyDescent="0.25">
      <c r="A1342" s="24">
        <v>44812</v>
      </c>
      <c r="B1342" s="25" t="s">
        <v>137</v>
      </c>
      <c r="C1342" s="25"/>
      <c r="D1342" s="26" t="s">
        <v>136</v>
      </c>
      <c r="E1342" s="26">
        <v>245</v>
      </c>
      <c r="F1342" s="26" t="s">
        <v>525</v>
      </c>
      <c r="G1342" s="26">
        <v>1000057445</v>
      </c>
      <c r="H1342" s="28" t="s">
        <v>993</v>
      </c>
      <c r="I1342" s="29">
        <v>10100</v>
      </c>
      <c r="J1342" s="29">
        <v>1818</v>
      </c>
      <c r="K1342" s="23">
        <f t="shared" si="56"/>
        <v>11918</v>
      </c>
      <c r="L1342" s="35"/>
    </row>
    <row r="1343" spans="1:12" x14ac:dyDescent="0.25">
      <c r="A1343" s="51"/>
      <c r="B1343" s="52" t="str">
        <f>B1344</f>
        <v>VEGAMED, S.A.</v>
      </c>
      <c r="C1343" s="52"/>
      <c r="D1343" s="53" t="str">
        <f>D1344</f>
        <v>130177953</v>
      </c>
      <c r="E1343" s="139" t="str">
        <f>H1344</f>
        <v xml:space="preserve">MAT. MED. Q. </v>
      </c>
      <c r="F1343" s="140"/>
      <c r="G1343" s="140"/>
      <c r="H1343" s="140"/>
      <c r="I1343" s="110"/>
      <c r="J1343" s="110"/>
      <c r="K1343" s="66"/>
      <c r="L1343" s="55">
        <f>SUM(K1344:K1348)</f>
        <v>310508.66000000003</v>
      </c>
    </row>
    <row r="1344" spans="1:12" x14ac:dyDescent="0.25">
      <c r="A1344" s="24">
        <v>44798</v>
      </c>
      <c r="B1344" s="25" t="s">
        <v>994</v>
      </c>
      <c r="C1344" s="25" t="s">
        <v>1482</v>
      </c>
      <c r="D1344" s="26" t="s">
        <v>995</v>
      </c>
      <c r="E1344" s="26">
        <v>1759</v>
      </c>
      <c r="F1344" s="26" t="s">
        <v>321</v>
      </c>
      <c r="G1344" s="26">
        <v>1000057354</v>
      </c>
      <c r="H1344" s="28" t="s">
        <v>8</v>
      </c>
      <c r="I1344" s="29">
        <v>53712</v>
      </c>
      <c r="J1344" s="29">
        <v>9668.16</v>
      </c>
      <c r="K1344" s="23">
        <f>I1344+J1344-L1344</f>
        <v>63380.160000000003</v>
      </c>
      <c r="L1344" s="35"/>
    </row>
    <row r="1345" spans="1:13" x14ac:dyDescent="0.25">
      <c r="A1345" s="24">
        <v>44798</v>
      </c>
      <c r="B1345" s="25" t="s">
        <v>994</v>
      </c>
      <c r="C1345" s="25" t="s">
        <v>1482</v>
      </c>
      <c r="D1345" s="26" t="s">
        <v>995</v>
      </c>
      <c r="E1345" s="26">
        <v>1760</v>
      </c>
      <c r="F1345" s="26" t="s">
        <v>320</v>
      </c>
      <c r="G1345" s="26">
        <v>1000057355</v>
      </c>
      <c r="H1345" s="28" t="s">
        <v>8</v>
      </c>
      <c r="I1345" s="29">
        <v>33675</v>
      </c>
      <c r="J1345" s="29">
        <v>6061.5</v>
      </c>
      <c r="K1345" s="23">
        <f>I1345+J1345-L1345</f>
        <v>39736.5</v>
      </c>
      <c r="L1345" s="35"/>
      <c r="M1345" s="19"/>
    </row>
    <row r="1346" spans="1:13" x14ac:dyDescent="0.25">
      <c r="A1346" s="24">
        <v>44799</v>
      </c>
      <c r="B1346" s="25" t="s">
        <v>994</v>
      </c>
      <c r="C1346" s="25"/>
      <c r="D1346" s="26" t="s">
        <v>995</v>
      </c>
      <c r="E1346" s="26">
        <v>1761</v>
      </c>
      <c r="F1346" s="26" t="s">
        <v>325</v>
      </c>
      <c r="G1346" s="26">
        <v>1000057363</v>
      </c>
      <c r="H1346" s="28" t="s">
        <v>8</v>
      </c>
      <c r="I1346" s="29">
        <v>70000</v>
      </c>
      <c r="J1346" s="29">
        <v>12600</v>
      </c>
      <c r="K1346" s="23">
        <f>I1346+J1346-L1346</f>
        <v>82600</v>
      </c>
      <c r="L1346" s="35"/>
    </row>
    <row r="1347" spans="1:13" x14ac:dyDescent="0.25">
      <c r="A1347" s="24">
        <v>44834</v>
      </c>
      <c r="B1347" s="25" t="s">
        <v>994</v>
      </c>
      <c r="C1347" s="25"/>
      <c r="D1347" s="26" t="s">
        <v>995</v>
      </c>
      <c r="E1347" s="26">
        <v>1770</v>
      </c>
      <c r="F1347" s="26" t="s">
        <v>996</v>
      </c>
      <c r="G1347" s="26">
        <v>1000057656</v>
      </c>
      <c r="H1347" s="28" t="s">
        <v>997</v>
      </c>
      <c r="I1347" s="29">
        <v>123140</v>
      </c>
      <c r="J1347" s="29">
        <v>0</v>
      </c>
      <c r="K1347" s="23">
        <f>I1347+J1347-L1347</f>
        <v>123140</v>
      </c>
      <c r="L1347" s="35"/>
    </row>
    <row r="1348" spans="1:13" x14ac:dyDescent="0.25">
      <c r="A1348" s="24">
        <v>44831</v>
      </c>
      <c r="B1348" s="25" t="s">
        <v>994</v>
      </c>
      <c r="C1348" s="25"/>
      <c r="D1348" s="26" t="s">
        <v>995</v>
      </c>
      <c r="E1348" s="26">
        <v>1767</v>
      </c>
      <c r="F1348" s="26" t="s">
        <v>642</v>
      </c>
      <c r="G1348" s="26">
        <v>1000057600</v>
      </c>
      <c r="H1348" s="28" t="s">
        <v>8</v>
      </c>
      <c r="I1348" s="29">
        <v>1400</v>
      </c>
      <c r="J1348" s="29">
        <v>252</v>
      </c>
      <c r="K1348" s="23">
        <f>I1348+J1348-L1348</f>
        <v>1652</v>
      </c>
      <c r="L1348" s="35"/>
    </row>
    <row r="1349" spans="1:13" x14ac:dyDescent="0.25">
      <c r="A1349" s="51"/>
      <c r="B1349" s="52" t="str">
        <f>B1350</f>
        <v>VENDIFAR, S.R.L.</v>
      </c>
      <c r="C1349" s="52"/>
      <c r="D1349" s="52" t="str">
        <f>D1350</f>
        <v>130247471</v>
      </c>
      <c r="E1349" s="139" t="s">
        <v>18</v>
      </c>
      <c r="F1349" s="140"/>
      <c r="G1349" s="140"/>
      <c r="H1349" s="140"/>
      <c r="I1349" s="110"/>
      <c r="J1349" s="110"/>
      <c r="K1349" s="66"/>
      <c r="L1349" s="55">
        <f>SUM(K1350:K1385)</f>
        <v>3132136.2099999995</v>
      </c>
    </row>
    <row r="1350" spans="1:13" x14ac:dyDescent="0.25">
      <c r="A1350" s="24">
        <v>44532</v>
      </c>
      <c r="B1350" s="25" t="s">
        <v>31</v>
      </c>
      <c r="C1350" s="25" t="s">
        <v>1486</v>
      </c>
      <c r="D1350" s="26" t="s">
        <v>140</v>
      </c>
      <c r="E1350" s="26">
        <v>32536</v>
      </c>
      <c r="F1350" s="26" t="s">
        <v>998</v>
      </c>
      <c r="G1350" s="26">
        <v>1000055444</v>
      </c>
      <c r="H1350" s="28" t="s">
        <v>999</v>
      </c>
      <c r="I1350" s="29">
        <v>128000</v>
      </c>
      <c r="J1350" s="29">
        <v>0</v>
      </c>
      <c r="K1350" s="23">
        <f t="shared" ref="K1350:K1385" si="57">I1350+J1350-L1350</f>
        <v>128000</v>
      </c>
      <c r="L1350" s="35"/>
    </row>
    <row r="1351" spans="1:13" x14ac:dyDescent="0.25">
      <c r="A1351" s="24">
        <v>44664</v>
      </c>
      <c r="B1351" s="25" t="s">
        <v>31</v>
      </c>
      <c r="C1351" s="25" t="s">
        <v>1482</v>
      </c>
      <c r="D1351" s="26" t="s">
        <v>140</v>
      </c>
      <c r="E1351" s="26">
        <v>33537</v>
      </c>
      <c r="F1351" s="26" t="s">
        <v>1000</v>
      </c>
      <c r="G1351" s="26">
        <v>1000056465</v>
      </c>
      <c r="H1351" s="28" t="s">
        <v>999</v>
      </c>
      <c r="I1351" s="29">
        <v>52000</v>
      </c>
      <c r="J1351" s="29">
        <v>0</v>
      </c>
      <c r="K1351" s="23">
        <f t="shared" si="57"/>
        <v>52000</v>
      </c>
      <c r="L1351" s="35"/>
    </row>
    <row r="1352" spans="1:13" x14ac:dyDescent="0.25">
      <c r="A1352" s="24">
        <v>44672</v>
      </c>
      <c r="B1352" s="25" t="s">
        <v>31</v>
      </c>
      <c r="C1352" s="25" t="s">
        <v>1482</v>
      </c>
      <c r="D1352" s="26" t="s">
        <v>140</v>
      </c>
      <c r="E1352" s="26">
        <v>33655</v>
      </c>
      <c r="F1352" s="26" t="s">
        <v>1001</v>
      </c>
      <c r="G1352" s="26">
        <v>1000056594</v>
      </c>
      <c r="H1352" s="28" t="s">
        <v>8</v>
      </c>
      <c r="I1352" s="29">
        <v>65600</v>
      </c>
      <c r="J1352" s="29">
        <v>0</v>
      </c>
      <c r="K1352" s="23">
        <f t="shared" si="57"/>
        <v>65600</v>
      </c>
      <c r="L1352" s="35"/>
    </row>
    <row r="1353" spans="1:13" x14ac:dyDescent="0.25">
      <c r="A1353" s="24">
        <v>44708</v>
      </c>
      <c r="B1353" s="25" t="s">
        <v>31</v>
      </c>
      <c r="C1353" s="25" t="s">
        <v>1482</v>
      </c>
      <c r="D1353" s="26" t="s">
        <v>140</v>
      </c>
      <c r="E1353" s="26">
        <v>33798</v>
      </c>
      <c r="F1353" s="26" t="s">
        <v>1002</v>
      </c>
      <c r="G1353" s="26">
        <v>1000056740</v>
      </c>
      <c r="H1353" s="28" t="s">
        <v>8</v>
      </c>
      <c r="I1353" s="29">
        <v>33000</v>
      </c>
      <c r="J1353" s="29">
        <v>0</v>
      </c>
      <c r="K1353" s="23">
        <f t="shared" si="57"/>
        <v>33000</v>
      </c>
      <c r="L1353" s="35"/>
    </row>
    <row r="1354" spans="1:13" x14ac:dyDescent="0.25">
      <c r="A1354" s="24">
        <v>44708</v>
      </c>
      <c r="B1354" s="25" t="s">
        <v>31</v>
      </c>
      <c r="C1354" s="25" t="s">
        <v>1482</v>
      </c>
      <c r="D1354" s="26" t="s">
        <v>140</v>
      </c>
      <c r="E1354" s="26">
        <v>33996</v>
      </c>
      <c r="F1354" s="26" t="s">
        <v>1003</v>
      </c>
      <c r="G1354" s="26">
        <v>1000056967</v>
      </c>
      <c r="H1354" s="28" t="s">
        <v>18</v>
      </c>
      <c r="I1354" s="29">
        <v>73012</v>
      </c>
      <c r="J1354" s="29">
        <v>0</v>
      </c>
      <c r="K1354" s="23">
        <f t="shared" si="57"/>
        <v>73012</v>
      </c>
      <c r="L1354" s="35"/>
    </row>
    <row r="1355" spans="1:13" x14ac:dyDescent="0.25">
      <c r="A1355" s="24">
        <v>44754</v>
      </c>
      <c r="B1355" s="25" t="s">
        <v>31</v>
      </c>
      <c r="C1355" s="25"/>
      <c r="D1355" s="26" t="s">
        <v>140</v>
      </c>
      <c r="E1355" s="26">
        <v>34077</v>
      </c>
      <c r="F1355" s="26" t="s">
        <v>1004</v>
      </c>
      <c r="G1355" s="26">
        <v>1000057069</v>
      </c>
      <c r="H1355" s="28" t="s">
        <v>18</v>
      </c>
      <c r="I1355" s="29">
        <v>117250</v>
      </c>
      <c r="J1355" s="29">
        <v>0</v>
      </c>
      <c r="K1355" s="23">
        <f t="shared" si="57"/>
        <v>117250</v>
      </c>
      <c r="L1355" s="35"/>
    </row>
    <row r="1356" spans="1:13" x14ac:dyDescent="0.25">
      <c r="A1356" s="24">
        <v>44757</v>
      </c>
      <c r="B1356" s="25" t="s">
        <v>31</v>
      </c>
      <c r="C1356" s="25" t="s">
        <v>1482</v>
      </c>
      <c r="D1356" s="26" t="s">
        <v>140</v>
      </c>
      <c r="E1356" s="26">
        <v>34112</v>
      </c>
      <c r="F1356" s="26" t="s">
        <v>1005</v>
      </c>
      <c r="G1356" s="26">
        <v>1000057108</v>
      </c>
      <c r="H1356" s="28" t="s">
        <v>18</v>
      </c>
      <c r="I1356" s="29">
        <v>90050</v>
      </c>
      <c r="J1356" s="29">
        <v>0</v>
      </c>
      <c r="K1356" s="23">
        <f t="shared" si="57"/>
        <v>90050</v>
      </c>
      <c r="L1356" s="35"/>
    </row>
    <row r="1357" spans="1:13" x14ac:dyDescent="0.25">
      <c r="A1357" s="24">
        <v>44764</v>
      </c>
      <c r="B1357" s="25" t="s">
        <v>31</v>
      </c>
      <c r="C1357" s="25"/>
      <c r="D1357" s="26" t="s">
        <v>140</v>
      </c>
      <c r="E1357" s="26">
        <v>34139</v>
      </c>
      <c r="F1357" s="26" t="s">
        <v>1006</v>
      </c>
      <c r="G1357" s="26">
        <v>1000057141</v>
      </c>
      <c r="H1357" s="28" t="s">
        <v>1007</v>
      </c>
      <c r="I1357" s="29">
        <v>11100</v>
      </c>
      <c r="J1357" s="29">
        <v>0</v>
      </c>
      <c r="K1357" s="23">
        <f t="shared" si="57"/>
        <v>11100</v>
      </c>
      <c r="L1357" s="35"/>
    </row>
    <row r="1358" spans="1:13" x14ac:dyDescent="0.25">
      <c r="A1358" s="24">
        <v>44778</v>
      </c>
      <c r="B1358" s="25" t="s">
        <v>31</v>
      </c>
      <c r="C1358" s="25"/>
      <c r="D1358" s="26" t="s">
        <v>140</v>
      </c>
      <c r="E1358" s="26">
        <v>34210</v>
      </c>
      <c r="F1358" s="26" t="s">
        <v>1009</v>
      </c>
      <c r="G1358" s="26">
        <v>1000057226</v>
      </c>
      <c r="H1358" s="28" t="s">
        <v>18</v>
      </c>
      <c r="I1358" s="29">
        <v>110295</v>
      </c>
      <c r="J1358" s="29">
        <v>0</v>
      </c>
      <c r="K1358" s="23">
        <f t="shared" si="57"/>
        <v>110295</v>
      </c>
      <c r="L1358" s="35"/>
    </row>
    <row r="1359" spans="1:13" x14ac:dyDescent="0.25">
      <c r="A1359" s="24">
        <v>44778</v>
      </c>
      <c r="B1359" s="25" t="s">
        <v>31</v>
      </c>
      <c r="C1359" s="25"/>
      <c r="D1359" s="26" t="s">
        <v>140</v>
      </c>
      <c r="E1359" s="26">
        <v>34211</v>
      </c>
      <c r="F1359" s="26" t="s">
        <v>1008</v>
      </c>
      <c r="G1359" s="26">
        <v>1000057223</v>
      </c>
      <c r="H1359" s="28" t="s">
        <v>18</v>
      </c>
      <c r="I1359" s="29">
        <v>141325</v>
      </c>
      <c r="J1359" s="29">
        <v>0</v>
      </c>
      <c r="K1359" s="23">
        <f t="shared" si="57"/>
        <v>141325</v>
      </c>
      <c r="L1359" s="35"/>
    </row>
    <row r="1360" spans="1:13" x14ac:dyDescent="0.25">
      <c r="A1360" s="24">
        <v>44827</v>
      </c>
      <c r="B1360" s="25" t="s">
        <v>31</v>
      </c>
      <c r="C1360" s="25"/>
      <c r="D1360" s="26" t="s">
        <v>140</v>
      </c>
      <c r="E1360" s="26">
        <v>34507</v>
      </c>
      <c r="F1360" s="26" t="s">
        <v>1015</v>
      </c>
      <c r="G1360" s="26">
        <v>1000057570</v>
      </c>
      <c r="H1360" s="28" t="s">
        <v>8</v>
      </c>
      <c r="I1360" s="29">
        <v>10164</v>
      </c>
      <c r="J1360" s="29">
        <v>0</v>
      </c>
      <c r="K1360" s="23">
        <f t="shared" si="57"/>
        <v>10164</v>
      </c>
      <c r="L1360" s="30"/>
    </row>
    <row r="1361" spans="1:12" x14ac:dyDescent="0.25">
      <c r="A1361" s="24">
        <v>44827</v>
      </c>
      <c r="B1361" s="25" t="s">
        <v>31</v>
      </c>
      <c r="C1361" s="25"/>
      <c r="D1361" s="26" t="s">
        <v>140</v>
      </c>
      <c r="E1361" s="26">
        <v>34511</v>
      </c>
      <c r="F1361" s="26" t="s">
        <v>1010</v>
      </c>
      <c r="G1361" s="26">
        <v>1000057567</v>
      </c>
      <c r="H1361" s="28" t="s">
        <v>8</v>
      </c>
      <c r="I1361" s="29">
        <v>21500</v>
      </c>
      <c r="J1361" s="29">
        <v>0</v>
      </c>
      <c r="K1361" s="23">
        <f t="shared" si="57"/>
        <v>21500</v>
      </c>
      <c r="L1361" s="30"/>
    </row>
    <row r="1362" spans="1:12" x14ac:dyDescent="0.25">
      <c r="A1362" s="24">
        <v>44863</v>
      </c>
      <c r="B1362" s="25" t="s">
        <v>31</v>
      </c>
      <c r="C1362" s="25" t="s">
        <v>1487</v>
      </c>
      <c r="D1362" s="26" t="s">
        <v>140</v>
      </c>
      <c r="E1362" s="26">
        <v>34533</v>
      </c>
      <c r="F1362" s="26" t="s">
        <v>1013</v>
      </c>
      <c r="G1362" s="26">
        <v>1000057638</v>
      </c>
      <c r="H1362" s="28" t="s">
        <v>1014</v>
      </c>
      <c r="I1362" s="29">
        <v>156000</v>
      </c>
      <c r="J1362" s="29">
        <v>0</v>
      </c>
      <c r="K1362" s="23">
        <f t="shared" si="57"/>
        <v>156000</v>
      </c>
      <c r="L1362" s="30"/>
    </row>
    <row r="1363" spans="1:12" x14ac:dyDescent="0.25">
      <c r="A1363" s="24">
        <v>44833</v>
      </c>
      <c r="B1363" s="25" t="s">
        <v>31</v>
      </c>
      <c r="C1363" s="25"/>
      <c r="D1363" s="26" t="s">
        <v>140</v>
      </c>
      <c r="E1363" s="26">
        <v>34535</v>
      </c>
      <c r="F1363" s="26" t="s">
        <v>1011</v>
      </c>
      <c r="G1363" s="26">
        <v>1000057626</v>
      </c>
      <c r="H1363" s="28" t="s">
        <v>1012</v>
      </c>
      <c r="I1363" s="29">
        <v>56160</v>
      </c>
      <c r="J1363" s="29">
        <v>10108.799999999999</v>
      </c>
      <c r="K1363" s="23">
        <f t="shared" si="57"/>
        <v>66268.800000000003</v>
      </c>
      <c r="L1363" s="30"/>
    </row>
    <row r="1364" spans="1:12" x14ac:dyDescent="0.25">
      <c r="A1364" s="24">
        <v>44862</v>
      </c>
      <c r="B1364" s="25" t="s">
        <v>31</v>
      </c>
      <c r="C1364" s="25" t="s">
        <v>1487</v>
      </c>
      <c r="D1364" s="26" t="s">
        <v>140</v>
      </c>
      <c r="E1364" s="26">
        <v>34757</v>
      </c>
      <c r="F1364" s="26" t="s">
        <v>1096</v>
      </c>
      <c r="G1364" s="26">
        <v>1000057814</v>
      </c>
      <c r="H1364" s="28" t="s">
        <v>8</v>
      </c>
      <c r="I1364" s="29">
        <v>51000</v>
      </c>
      <c r="J1364" s="29">
        <v>9180</v>
      </c>
      <c r="K1364" s="23">
        <f t="shared" si="57"/>
        <v>60180</v>
      </c>
      <c r="L1364" s="30"/>
    </row>
    <row r="1365" spans="1:12" x14ac:dyDescent="0.25">
      <c r="A1365" s="24">
        <v>44862</v>
      </c>
      <c r="B1365" s="25" t="s">
        <v>31</v>
      </c>
      <c r="C1365" s="25" t="s">
        <v>1487</v>
      </c>
      <c r="D1365" s="26" t="s">
        <v>140</v>
      </c>
      <c r="E1365" s="26">
        <v>34759</v>
      </c>
      <c r="F1365" s="26" t="s">
        <v>1094</v>
      </c>
      <c r="G1365" s="26">
        <v>1000057812</v>
      </c>
      <c r="H1365" s="28" t="s">
        <v>8</v>
      </c>
      <c r="I1365" s="29">
        <v>46980</v>
      </c>
      <c r="J1365" s="29">
        <v>8456.4</v>
      </c>
      <c r="K1365" s="23">
        <f t="shared" si="57"/>
        <v>55436.4</v>
      </c>
      <c r="L1365" s="30"/>
    </row>
    <row r="1366" spans="1:12" x14ac:dyDescent="0.25">
      <c r="A1366" s="24">
        <v>44572</v>
      </c>
      <c r="B1366" s="25" t="s">
        <v>31</v>
      </c>
      <c r="C1366" s="25"/>
      <c r="D1366" s="26" t="s">
        <v>140</v>
      </c>
      <c r="E1366" s="26">
        <v>34780</v>
      </c>
      <c r="F1366" s="26" t="s">
        <v>1229</v>
      </c>
      <c r="G1366" s="26">
        <v>1000057815</v>
      </c>
      <c r="H1366" s="28" t="s">
        <v>8</v>
      </c>
      <c r="I1366" s="29">
        <v>24350</v>
      </c>
      <c r="J1366" s="29">
        <v>4383</v>
      </c>
      <c r="K1366" s="23">
        <f t="shared" si="57"/>
        <v>28733</v>
      </c>
      <c r="L1366" s="30"/>
    </row>
    <row r="1367" spans="1:12" x14ac:dyDescent="0.25">
      <c r="A1367" s="24">
        <v>44907</v>
      </c>
      <c r="B1367" s="25" t="s">
        <v>31</v>
      </c>
      <c r="C1367" s="25" t="s">
        <v>1487</v>
      </c>
      <c r="D1367" s="26" t="s">
        <v>140</v>
      </c>
      <c r="E1367" s="26">
        <v>35032</v>
      </c>
      <c r="F1367" s="26" t="s">
        <v>1340</v>
      </c>
      <c r="G1367" s="26">
        <v>1000058071</v>
      </c>
      <c r="H1367" s="28" t="s">
        <v>8</v>
      </c>
      <c r="I1367" s="29">
        <v>137500</v>
      </c>
      <c r="J1367" s="29">
        <v>0</v>
      </c>
      <c r="K1367" s="23">
        <f t="shared" si="57"/>
        <v>137500</v>
      </c>
      <c r="L1367" s="30"/>
    </row>
    <row r="1368" spans="1:12" x14ac:dyDescent="0.25">
      <c r="A1368" s="24">
        <v>44908</v>
      </c>
      <c r="B1368" s="25" t="s">
        <v>31</v>
      </c>
      <c r="C1368" s="25" t="s">
        <v>1487</v>
      </c>
      <c r="D1368" s="26" t="s">
        <v>140</v>
      </c>
      <c r="E1368" s="26">
        <v>35038</v>
      </c>
      <c r="F1368" s="26" t="s">
        <v>1341</v>
      </c>
      <c r="G1368" s="26">
        <v>1000058057</v>
      </c>
      <c r="H1368" s="28" t="s">
        <v>8</v>
      </c>
      <c r="I1368" s="29">
        <v>137500</v>
      </c>
      <c r="J1368" s="29">
        <v>0</v>
      </c>
      <c r="K1368" s="23">
        <f t="shared" si="57"/>
        <v>137500</v>
      </c>
      <c r="L1368" s="30"/>
    </row>
    <row r="1369" spans="1:12" x14ac:dyDescent="0.25">
      <c r="A1369" s="24">
        <v>44908</v>
      </c>
      <c r="B1369" s="25" t="s">
        <v>31</v>
      </c>
      <c r="C1369" s="25" t="s">
        <v>1487</v>
      </c>
      <c r="D1369" s="26" t="s">
        <v>140</v>
      </c>
      <c r="E1369" s="26">
        <v>35039</v>
      </c>
      <c r="F1369" s="26" t="s">
        <v>1343</v>
      </c>
      <c r="G1369" s="26">
        <v>1000058076</v>
      </c>
      <c r="H1369" s="28" t="s">
        <v>8</v>
      </c>
      <c r="I1369" s="29">
        <v>96000</v>
      </c>
      <c r="J1369" s="29">
        <v>17280</v>
      </c>
      <c r="K1369" s="23">
        <f t="shared" si="57"/>
        <v>113280</v>
      </c>
      <c r="L1369" s="30"/>
    </row>
    <row r="1370" spans="1:12" x14ac:dyDescent="0.25">
      <c r="A1370" s="24">
        <v>44918</v>
      </c>
      <c r="B1370" s="25" t="s">
        <v>31</v>
      </c>
      <c r="C1370" s="25" t="s">
        <v>1487</v>
      </c>
      <c r="D1370" s="26" t="s">
        <v>140</v>
      </c>
      <c r="E1370" s="26">
        <v>35064</v>
      </c>
      <c r="F1370" s="26" t="s">
        <v>1342</v>
      </c>
      <c r="G1370" s="26">
        <v>1000058091</v>
      </c>
      <c r="H1370" s="28" t="s">
        <v>18</v>
      </c>
      <c r="I1370" s="29">
        <v>137500</v>
      </c>
      <c r="J1370" s="29">
        <v>0</v>
      </c>
      <c r="K1370" s="23">
        <f t="shared" si="57"/>
        <v>137500</v>
      </c>
      <c r="L1370" s="30"/>
    </row>
    <row r="1371" spans="1:12" x14ac:dyDescent="0.25">
      <c r="A1371" s="24">
        <v>44911</v>
      </c>
      <c r="B1371" s="25" t="s">
        <v>31</v>
      </c>
      <c r="C1371" s="25" t="s">
        <v>1487</v>
      </c>
      <c r="D1371" s="26" t="s">
        <v>140</v>
      </c>
      <c r="E1371" s="26">
        <v>35071</v>
      </c>
      <c r="F1371" s="26" t="s">
        <v>1348</v>
      </c>
      <c r="G1371" s="26">
        <v>1000058078</v>
      </c>
      <c r="H1371" s="28" t="s">
        <v>8</v>
      </c>
      <c r="I1371" s="29">
        <v>121440</v>
      </c>
      <c r="J1371" s="29">
        <v>21859.200000000001</v>
      </c>
      <c r="K1371" s="23">
        <f t="shared" si="57"/>
        <v>143299.20000000001</v>
      </c>
      <c r="L1371" s="30"/>
    </row>
    <row r="1372" spans="1:12" x14ac:dyDescent="0.25">
      <c r="A1372" s="24">
        <v>44911</v>
      </c>
      <c r="B1372" s="25" t="s">
        <v>31</v>
      </c>
      <c r="C1372" s="25" t="s">
        <v>1487</v>
      </c>
      <c r="D1372" s="26" t="s">
        <v>140</v>
      </c>
      <c r="E1372" s="26">
        <v>35073</v>
      </c>
      <c r="F1372" s="26" t="s">
        <v>1349</v>
      </c>
      <c r="G1372" s="26">
        <v>1000058094</v>
      </c>
      <c r="H1372" s="28" t="s">
        <v>8</v>
      </c>
      <c r="I1372" s="29">
        <v>91000</v>
      </c>
      <c r="J1372" s="29">
        <v>0</v>
      </c>
      <c r="K1372" s="23">
        <f t="shared" si="57"/>
        <v>91000</v>
      </c>
      <c r="L1372" s="30"/>
    </row>
    <row r="1373" spans="1:12" x14ac:dyDescent="0.25">
      <c r="A1373" s="24">
        <v>44907</v>
      </c>
      <c r="B1373" s="25" t="s">
        <v>31</v>
      </c>
      <c r="C1373" s="25" t="s">
        <v>1487</v>
      </c>
      <c r="D1373" s="26" t="s">
        <v>140</v>
      </c>
      <c r="E1373" s="26">
        <v>35101</v>
      </c>
      <c r="F1373" s="26" t="s">
        <v>1347</v>
      </c>
      <c r="G1373" s="26">
        <v>1000058107</v>
      </c>
      <c r="H1373" s="28" t="s">
        <v>8</v>
      </c>
      <c r="I1373" s="29">
        <v>24500</v>
      </c>
      <c r="J1373" s="29">
        <v>0</v>
      </c>
      <c r="K1373" s="23">
        <f t="shared" si="57"/>
        <v>24500</v>
      </c>
      <c r="L1373" s="30"/>
    </row>
    <row r="1374" spans="1:12" x14ac:dyDescent="0.25">
      <c r="A1374" s="24">
        <v>44918</v>
      </c>
      <c r="B1374" s="25" t="s">
        <v>31</v>
      </c>
      <c r="C1374" s="25" t="s">
        <v>1487</v>
      </c>
      <c r="D1374" s="26" t="s">
        <v>140</v>
      </c>
      <c r="E1374" s="26">
        <v>35106</v>
      </c>
      <c r="F1374" s="26" t="s">
        <v>1346</v>
      </c>
      <c r="G1374" s="26">
        <v>1000058106</v>
      </c>
      <c r="H1374" s="28" t="s">
        <v>8</v>
      </c>
      <c r="I1374" s="29">
        <v>48290</v>
      </c>
      <c r="J1374" s="29">
        <v>6165</v>
      </c>
      <c r="K1374" s="23">
        <f t="shared" si="57"/>
        <v>54455</v>
      </c>
      <c r="L1374" s="30"/>
    </row>
    <row r="1375" spans="1:12" x14ac:dyDescent="0.25">
      <c r="A1375" s="24">
        <v>44862</v>
      </c>
      <c r="B1375" s="25" t="s">
        <v>31</v>
      </c>
      <c r="C1375" s="25" t="s">
        <v>1487</v>
      </c>
      <c r="D1375" s="26" t="s">
        <v>140</v>
      </c>
      <c r="E1375" s="26">
        <v>34758</v>
      </c>
      <c r="F1375" s="26" t="s">
        <v>1095</v>
      </c>
      <c r="G1375" s="26">
        <v>1000057813</v>
      </c>
      <c r="H1375" s="28" t="s">
        <v>8</v>
      </c>
      <c r="I1375" s="29">
        <v>13290</v>
      </c>
      <c r="J1375" s="29">
        <v>2392.1999999999998</v>
      </c>
      <c r="K1375" s="23">
        <f t="shared" si="57"/>
        <v>15682.2</v>
      </c>
      <c r="L1375" s="30"/>
    </row>
    <row r="1376" spans="1:12" x14ac:dyDescent="0.25">
      <c r="A1376" s="24">
        <v>44918</v>
      </c>
      <c r="B1376" s="25" t="s">
        <v>31</v>
      </c>
      <c r="C1376" s="25" t="s">
        <v>1487</v>
      </c>
      <c r="D1376" s="26" t="s">
        <v>140</v>
      </c>
      <c r="E1376" s="26">
        <v>35107</v>
      </c>
      <c r="F1376" s="26" t="s">
        <v>1095</v>
      </c>
      <c r="G1376" s="26">
        <v>1000058112</v>
      </c>
      <c r="H1376" s="28" t="s">
        <v>8</v>
      </c>
      <c r="I1376" s="29">
        <v>116000</v>
      </c>
      <c r="J1376" s="29">
        <v>20880</v>
      </c>
      <c r="K1376" s="23">
        <f t="shared" si="57"/>
        <v>136880</v>
      </c>
      <c r="L1376" s="30"/>
    </row>
    <row r="1377" spans="1:12" x14ac:dyDescent="0.25">
      <c r="A1377" s="24">
        <v>44922</v>
      </c>
      <c r="B1377" s="25" t="s">
        <v>31</v>
      </c>
      <c r="C1377" s="25" t="s">
        <v>1487</v>
      </c>
      <c r="D1377" s="26" t="s">
        <v>140</v>
      </c>
      <c r="E1377" s="26">
        <v>35122</v>
      </c>
      <c r="F1377" s="26" t="s">
        <v>1350</v>
      </c>
      <c r="G1377" s="26">
        <v>1000058123</v>
      </c>
      <c r="H1377" s="28" t="s">
        <v>8</v>
      </c>
      <c r="I1377" s="29">
        <v>81750</v>
      </c>
      <c r="J1377" s="29">
        <v>14715</v>
      </c>
      <c r="K1377" s="23">
        <f t="shared" si="57"/>
        <v>96465</v>
      </c>
      <c r="L1377" s="30"/>
    </row>
    <row r="1378" spans="1:12" x14ac:dyDescent="0.25">
      <c r="A1378" s="24">
        <v>44923</v>
      </c>
      <c r="B1378" s="25" t="s">
        <v>31</v>
      </c>
      <c r="C1378" s="25" t="s">
        <v>1487</v>
      </c>
      <c r="D1378" s="26" t="s">
        <v>140</v>
      </c>
      <c r="E1378" s="26">
        <v>35130</v>
      </c>
      <c r="F1378" s="26" t="s">
        <v>1344</v>
      </c>
      <c r="G1378" s="26" t="s">
        <v>1345</v>
      </c>
      <c r="H1378" s="28" t="s">
        <v>8</v>
      </c>
      <c r="I1378" s="29">
        <v>119212.5</v>
      </c>
      <c r="J1378" s="29">
        <v>0</v>
      </c>
      <c r="K1378" s="23">
        <f t="shared" si="57"/>
        <v>119212.5</v>
      </c>
      <c r="L1378" s="30"/>
    </row>
    <row r="1379" spans="1:12" x14ac:dyDescent="0.25">
      <c r="A1379" s="24">
        <v>44950</v>
      </c>
      <c r="B1379" s="25" t="s">
        <v>31</v>
      </c>
      <c r="C1379" s="25" t="s">
        <v>1487</v>
      </c>
      <c r="D1379" s="26" t="s">
        <v>140</v>
      </c>
      <c r="E1379" s="26">
        <v>35261</v>
      </c>
      <c r="F1379" s="26" t="s">
        <v>1612</v>
      </c>
      <c r="G1379" s="26">
        <v>1000058179</v>
      </c>
      <c r="H1379" s="28" t="s">
        <v>37</v>
      </c>
      <c r="I1379" s="29">
        <v>137500</v>
      </c>
      <c r="J1379" s="29">
        <v>0</v>
      </c>
      <c r="K1379" s="23">
        <f t="shared" si="57"/>
        <v>137500</v>
      </c>
      <c r="L1379" s="30"/>
    </row>
    <row r="1380" spans="1:12" x14ac:dyDescent="0.25">
      <c r="A1380" s="24">
        <v>44950</v>
      </c>
      <c r="B1380" s="25" t="s">
        <v>31</v>
      </c>
      <c r="C1380" s="25" t="s">
        <v>1487</v>
      </c>
      <c r="D1380" s="26" t="s">
        <v>140</v>
      </c>
      <c r="E1380" s="26">
        <v>35262</v>
      </c>
      <c r="F1380" s="26" t="s">
        <v>1613</v>
      </c>
      <c r="G1380" s="26">
        <v>1000058178</v>
      </c>
      <c r="H1380" s="28" t="s">
        <v>18</v>
      </c>
      <c r="I1380" s="29">
        <v>137500</v>
      </c>
      <c r="J1380" s="29">
        <v>0</v>
      </c>
      <c r="K1380" s="23">
        <f t="shared" si="57"/>
        <v>137500</v>
      </c>
      <c r="L1380" s="30"/>
    </row>
    <row r="1381" spans="1:12" x14ac:dyDescent="0.25">
      <c r="A1381" s="24">
        <v>44950</v>
      </c>
      <c r="B1381" s="25" t="s">
        <v>31</v>
      </c>
      <c r="C1381" s="25" t="s">
        <v>1487</v>
      </c>
      <c r="D1381" s="26" t="s">
        <v>140</v>
      </c>
      <c r="E1381" s="26">
        <v>35263</v>
      </c>
      <c r="F1381" s="26" t="s">
        <v>1614</v>
      </c>
      <c r="G1381" s="26">
        <v>1000058175</v>
      </c>
      <c r="H1381" s="28" t="s">
        <v>37</v>
      </c>
      <c r="I1381" s="29">
        <v>23857.8</v>
      </c>
      <c r="J1381" s="29">
        <v>0</v>
      </c>
      <c r="K1381" s="23">
        <f t="shared" si="57"/>
        <v>23857.8</v>
      </c>
      <c r="L1381" s="30"/>
    </row>
    <row r="1382" spans="1:12" x14ac:dyDescent="0.25">
      <c r="A1382" s="24">
        <v>44950</v>
      </c>
      <c r="B1382" s="25" t="s">
        <v>31</v>
      </c>
      <c r="C1382" s="25" t="s">
        <v>1487</v>
      </c>
      <c r="D1382" s="26" t="s">
        <v>140</v>
      </c>
      <c r="E1382" s="26">
        <v>35264</v>
      </c>
      <c r="F1382" s="26" t="s">
        <v>1472</v>
      </c>
      <c r="G1382" s="26">
        <v>1000058168</v>
      </c>
      <c r="H1382" s="28" t="s">
        <v>8</v>
      </c>
      <c r="I1382" s="29">
        <v>76500</v>
      </c>
      <c r="J1382" s="29">
        <v>0</v>
      </c>
      <c r="K1382" s="23">
        <f t="shared" si="57"/>
        <v>76500</v>
      </c>
      <c r="L1382" s="30"/>
    </row>
    <row r="1383" spans="1:12" x14ac:dyDescent="0.25">
      <c r="A1383" s="24">
        <v>44951</v>
      </c>
      <c r="B1383" s="25" t="s">
        <v>31</v>
      </c>
      <c r="C1383" s="25" t="s">
        <v>1487</v>
      </c>
      <c r="D1383" s="26" t="s">
        <v>140</v>
      </c>
      <c r="E1383" s="26">
        <v>35277</v>
      </c>
      <c r="F1383" s="26" t="s">
        <v>1615</v>
      </c>
      <c r="G1383" s="26">
        <v>1000058195</v>
      </c>
      <c r="H1383" s="28" t="s">
        <v>37</v>
      </c>
      <c r="I1383" s="29">
        <v>37800</v>
      </c>
      <c r="J1383" s="29">
        <v>0</v>
      </c>
      <c r="K1383" s="23">
        <f t="shared" si="57"/>
        <v>37800</v>
      </c>
      <c r="L1383" s="30"/>
    </row>
    <row r="1384" spans="1:12" x14ac:dyDescent="0.25">
      <c r="A1384" s="24">
        <v>44952</v>
      </c>
      <c r="B1384" s="25" t="s">
        <v>31</v>
      </c>
      <c r="C1384" s="25" t="s">
        <v>1487</v>
      </c>
      <c r="D1384" s="26" t="s">
        <v>140</v>
      </c>
      <c r="E1384" s="26">
        <v>35286</v>
      </c>
      <c r="F1384" s="26" t="s">
        <v>1473</v>
      </c>
      <c r="G1384" s="26">
        <v>1000058198</v>
      </c>
      <c r="H1384" s="28" t="s">
        <v>8</v>
      </c>
      <c r="I1384" s="29">
        <v>139038.39999999999</v>
      </c>
      <c r="J1384" s="29">
        <v>25026.91</v>
      </c>
      <c r="K1384" s="23">
        <f t="shared" si="57"/>
        <v>164065.31</v>
      </c>
      <c r="L1384" s="30"/>
    </row>
    <row r="1385" spans="1:12" x14ac:dyDescent="0.25">
      <c r="A1385" s="24">
        <v>44953</v>
      </c>
      <c r="B1385" s="25" t="s">
        <v>31</v>
      </c>
      <c r="C1385" s="25" t="s">
        <v>1487</v>
      </c>
      <c r="D1385" s="26" t="s">
        <v>140</v>
      </c>
      <c r="E1385" s="26">
        <v>35292</v>
      </c>
      <c r="F1385" s="26" t="s">
        <v>1616</v>
      </c>
      <c r="G1385" s="26">
        <v>1000058200</v>
      </c>
      <c r="H1385" s="28" t="s">
        <v>1617</v>
      </c>
      <c r="I1385" s="29">
        <v>127725</v>
      </c>
      <c r="J1385" s="29">
        <v>0</v>
      </c>
      <c r="K1385" s="23">
        <f t="shared" si="57"/>
        <v>127725</v>
      </c>
      <c r="L1385" s="30"/>
    </row>
    <row r="1386" spans="1:12" x14ac:dyDescent="0.25">
      <c r="A1386" s="51"/>
      <c r="B1386" s="52" t="s">
        <v>1016</v>
      </c>
      <c r="C1386" s="52"/>
      <c r="D1386" s="53" t="s">
        <v>1017</v>
      </c>
      <c r="E1386" s="139"/>
      <c r="F1386" s="140"/>
      <c r="G1386" s="140"/>
      <c r="H1386" s="141"/>
      <c r="I1386" s="54"/>
      <c r="J1386" s="54"/>
      <c r="K1386" s="54"/>
      <c r="L1386" s="55">
        <f>SUM(K1387)</f>
        <v>319092.40000000002</v>
      </c>
    </row>
    <row r="1387" spans="1:12" x14ac:dyDescent="0.25">
      <c r="A1387" s="132">
        <v>44900</v>
      </c>
      <c r="B1387" s="69" t="s">
        <v>1016</v>
      </c>
      <c r="C1387" s="69" t="s">
        <v>1475</v>
      </c>
      <c r="D1387" s="61" t="s">
        <v>1017</v>
      </c>
      <c r="E1387" s="61">
        <v>9471</v>
      </c>
      <c r="F1387" s="61" t="s">
        <v>1351</v>
      </c>
      <c r="G1387" s="111" t="s">
        <v>1618</v>
      </c>
      <c r="H1387" s="62" t="s">
        <v>1474</v>
      </c>
      <c r="I1387" s="63">
        <v>291940</v>
      </c>
      <c r="J1387" s="63">
        <v>27152.400000000001</v>
      </c>
      <c r="K1387" s="45">
        <f>I1387+J1387-L1387</f>
        <v>319092.40000000002</v>
      </c>
      <c r="L1387" s="130"/>
    </row>
    <row r="1388" spans="1:12" x14ac:dyDescent="0.25">
      <c r="A1388" s="133">
        <v>44966</v>
      </c>
      <c r="B1388" s="71" t="s">
        <v>1016</v>
      </c>
      <c r="C1388" s="71"/>
      <c r="D1388" s="47" t="s">
        <v>1017</v>
      </c>
      <c r="E1388" s="47" t="s">
        <v>1619</v>
      </c>
      <c r="F1388" s="47"/>
      <c r="G1388" s="106" t="s">
        <v>1620</v>
      </c>
      <c r="H1388" s="48"/>
      <c r="I1388" s="49"/>
      <c r="J1388" s="49"/>
      <c r="K1388" s="43"/>
      <c r="L1388" s="89"/>
    </row>
    <row r="1389" spans="1:12" x14ac:dyDescent="0.25">
      <c r="A1389" s="13"/>
      <c r="B1389" s="14"/>
      <c r="C1389" s="15"/>
      <c r="D1389" s="15"/>
      <c r="E1389" s="15"/>
      <c r="F1389" s="15"/>
      <c r="G1389" s="16" t="s">
        <v>1097</v>
      </c>
      <c r="H1389" s="17">
        <v>59725159.560000002</v>
      </c>
      <c r="I1389" s="17">
        <v>0</v>
      </c>
      <c r="J1389" s="134"/>
      <c r="K1389" s="18">
        <f>H1389+I1389</f>
        <v>59725159.560000002</v>
      </c>
    </row>
    <row r="1390" spans="1:12" x14ac:dyDescent="0.25">
      <c r="G1390" s="16" t="s">
        <v>1098</v>
      </c>
      <c r="H1390" s="20">
        <v>50027371.379999995</v>
      </c>
      <c r="I1390" s="17">
        <v>0</v>
      </c>
      <c r="J1390" s="134"/>
      <c r="K1390" s="18">
        <f>H1390+I1390</f>
        <v>50027371.379999995</v>
      </c>
    </row>
    <row r="1393" spans="1:8" x14ac:dyDescent="0.25">
      <c r="A1393" t="s">
        <v>1621</v>
      </c>
      <c r="C1393" t="s">
        <v>1622</v>
      </c>
      <c r="E1393" s="135"/>
      <c r="H1393"/>
    </row>
    <row r="1394" spans="1:8" x14ac:dyDescent="0.25">
      <c r="E1394" s="135"/>
      <c r="H1394"/>
    </row>
    <row r="1395" spans="1:8" x14ac:dyDescent="0.25">
      <c r="A1395" s="136"/>
      <c r="D1395" s="136"/>
      <c r="E1395" s="137"/>
      <c r="H1395"/>
    </row>
    <row r="1396" spans="1:8" x14ac:dyDescent="0.25">
      <c r="A1396" t="s">
        <v>1623</v>
      </c>
      <c r="D1396" t="s">
        <v>1624</v>
      </c>
      <c r="E1396" s="135"/>
      <c r="H1396"/>
    </row>
    <row r="1397" spans="1:8" x14ac:dyDescent="0.25">
      <c r="A1397" t="s">
        <v>1625</v>
      </c>
      <c r="D1397" t="s">
        <v>1626</v>
      </c>
      <c r="E1397" s="135"/>
      <c r="H1397"/>
    </row>
  </sheetData>
  <mergeCells count="142">
    <mergeCell ref="E1307:H1307"/>
    <mergeCell ref="E1343:H1343"/>
    <mergeCell ref="E1349:H1349"/>
    <mergeCell ref="E1386:H1386"/>
    <mergeCell ref="E1219:H1219"/>
    <mergeCell ref="E1238:H1238"/>
    <mergeCell ref="E1261:H1261"/>
    <mergeCell ref="E1263:H1263"/>
    <mergeCell ref="E1265:H1265"/>
    <mergeCell ref="E1269:H1269"/>
    <mergeCell ref="E1271:H1271"/>
    <mergeCell ref="E1273:H1273"/>
    <mergeCell ref="E1296:H1296"/>
    <mergeCell ref="E1108:H1108"/>
    <mergeCell ref="E1127:H1127"/>
    <mergeCell ref="E1132:H1132"/>
    <mergeCell ref="E1167:H1167"/>
    <mergeCell ref="E1186:H1186"/>
    <mergeCell ref="E1197:H1197"/>
    <mergeCell ref="E1200:H1200"/>
    <mergeCell ref="E1302:H1302"/>
    <mergeCell ref="E1304:H1304"/>
    <mergeCell ref="E1038:H1038"/>
    <mergeCell ref="E1042:H1042"/>
    <mergeCell ref="E1052:H1052"/>
    <mergeCell ref="E1072:H1072"/>
    <mergeCell ref="E1074:H1074"/>
    <mergeCell ref="E1094:H1094"/>
    <mergeCell ref="E1099:H1099"/>
    <mergeCell ref="E1102:H1102"/>
    <mergeCell ref="E1104:H1104"/>
    <mergeCell ref="E955:H955"/>
    <mergeCell ref="E958:H958"/>
    <mergeCell ref="E960:H960"/>
    <mergeCell ref="E962:H962"/>
    <mergeCell ref="E975:H975"/>
    <mergeCell ref="E978:H978"/>
    <mergeCell ref="E993:H993"/>
    <mergeCell ref="E998:H998"/>
    <mergeCell ref="E1033:H1033"/>
    <mergeCell ref="E912:H912"/>
    <mergeCell ref="E917:H917"/>
    <mergeCell ref="E919:H919"/>
    <mergeCell ref="E921:H921"/>
    <mergeCell ref="E923:H923"/>
    <mergeCell ref="E927:H927"/>
    <mergeCell ref="E940:H940"/>
    <mergeCell ref="E949:H949"/>
    <mergeCell ref="E953:H953"/>
    <mergeCell ref="E831:H831"/>
    <mergeCell ref="E843:H843"/>
    <mergeCell ref="E853:H853"/>
    <mergeCell ref="E858:H858"/>
    <mergeCell ref="E860:H860"/>
    <mergeCell ref="E877:H877"/>
    <mergeCell ref="E879:H879"/>
    <mergeCell ref="E883:H883"/>
    <mergeCell ref="E909:H909"/>
    <mergeCell ref="E677:H677"/>
    <mergeCell ref="E682:H682"/>
    <mergeCell ref="E686:H686"/>
    <mergeCell ref="E760:H760"/>
    <mergeCell ref="E776:H776"/>
    <mergeCell ref="E778:H778"/>
    <mergeCell ref="E781:H781"/>
    <mergeCell ref="E803:H803"/>
    <mergeCell ref="E817:H817"/>
    <mergeCell ref="E645:H645"/>
    <mergeCell ref="E650:H650"/>
    <mergeCell ref="E654:H654"/>
    <mergeCell ref="E657:H657"/>
    <mergeCell ref="E661:H661"/>
    <mergeCell ref="E664:H664"/>
    <mergeCell ref="E668:H668"/>
    <mergeCell ref="E670:H670"/>
    <mergeCell ref="E672:H672"/>
    <mergeCell ref="E553:H553"/>
    <mergeCell ref="E556:H556"/>
    <mergeCell ref="E560:H560"/>
    <mergeCell ref="E562:H562"/>
    <mergeCell ref="E568:H568"/>
    <mergeCell ref="E572:H572"/>
    <mergeCell ref="E589:H589"/>
    <mergeCell ref="E591:H591"/>
    <mergeCell ref="E598:H598"/>
    <mergeCell ref="E323:H323"/>
    <mergeCell ref="E340:H340"/>
    <mergeCell ref="E344:H344"/>
    <mergeCell ref="E346:H346"/>
    <mergeCell ref="E349:H349"/>
    <mergeCell ref="E353:H353"/>
    <mergeCell ref="E360:H360"/>
    <mergeCell ref="E540:H540"/>
    <mergeCell ref="E545:H545"/>
    <mergeCell ref="E89:H89"/>
    <mergeCell ref="E95:H95"/>
    <mergeCell ref="E98:H98"/>
    <mergeCell ref="E100:H100"/>
    <mergeCell ref="E107:H107"/>
    <mergeCell ref="E121:H121"/>
    <mergeCell ref="E186:H186"/>
    <mergeCell ref="E197:H197"/>
    <mergeCell ref="E214:H214"/>
    <mergeCell ref="E517:H517"/>
    <mergeCell ref="E533:H533"/>
    <mergeCell ref="E225:H225"/>
    <mergeCell ref="E227:H227"/>
    <mergeCell ref="E229:H229"/>
    <mergeCell ref="E254:H254"/>
    <mergeCell ref="E268:H268"/>
    <mergeCell ref="E270:H270"/>
    <mergeCell ref="E273:H273"/>
    <mergeCell ref="E281:H281"/>
    <mergeCell ref="E285:H285"/>
    <mergeCell ref="E290:H290"/>
    <mergeCell ref="E296:H296"/>
    <mergeCell ref="E421:H421"/>
    <mergeCell ref="E424:H424"/>
    <mergeCell ref="E426:H426"/>
    <mergeCell ref="E455:H455"/>
    <mergeCell ref="E495:H495"/>
    <mergeCell ref="E497:H497"/>
    <mergeCell ref="E507:H507"/>
    <mergeCell ref="E509:H509"/>
    <mergeCell ref="E511:H511"/>
    <mergeCell ref="E311:H311"/>
    <mergeCell ref="E314:H314"/>
    <mergeCell ref="E59:H59"/>
    <mergeCell ref="E67:H67"/>
    <mergeCell ref="E69:H69"/>
    <mergeCell ref="E73:H73"/>
    <mergeCell ref="E76:H76"/>
    <mergeCell ref="E79:H79"/>
    <mergeCell ref="A6:M6"/>
    <mergeCell ref="A7:M7"/>
    <mergeCell ref="A10:M10"/>
    <mergeCell ref="A9:M9"/>
    <mergeCell ref="A8:M8"/>
    <mergeCell ref="E16:H16"/>
    <mergeCell ref="E37:H37"/>
    <mergeCell ref="E53:H53"/>
    <mergeCell ref="E55:H55"/>
  </mergeCells>
  <conditionalFormatting sqref="F15">
    <cfRule type="cellIs" dxfId="1206" priority="3699" stopIfTrue="1" operator="equal">
      <formula>4987</formula>
    </cfRule>
    <cfRule type="cellIs" dxfId="1205" priority="3700" stopIfTrue="1" operator="equal">
      <formula>4987</formula>
    </cfRule>
  </conditionalFormatting>
  <conditionalFormatting sqref="F15">
    <cfRule type="containsText" dxfId="1204" priority="3697" operator="containsText" text="SISTEMA">
      <formula>NOT(ISERROR(SEARCH("SISTEMA",F15)))</formula>
    </cfRule>
  </conditionalFormatting>
  <conditionalFormatting sqref="E15">
    <cfRule type="containsText" dxfId="1203" priority="3695" operator="containsText" text="CONDUCE">
      <formula>NOT(ISERROR(SEARCH("CONDUCE",E15)))</formula>
    </cfRule>
  </conditionalFormatting>
  <conditionalFormatting sqref="F1389">
    <cfRule type="cellIs" dxfId="1202" priority="1606" stopIfTrue="1" operator="equal">
      <formula>4987</formula>
    </cfRule>
    <cfRule type="cellIs" dxfId="1201" priority="1607" stopIfTrue="1" operator="equal">
      <formula>4987</formula>
    </cfRule>
  </conditionalFormatting>
  <conditionalFormatting sqref="K1389:K1390">
    <cfRule type="cellIs" dxfId="1200" priority="1604" operator="lessThan">
      <formula>0</formula>
    </cfRule>
  </conditionalFormatting>
  <conditionalFormatting sqref="F1389:F1390">
    <cfRule type="containsText" dxfId="1199" priority="1602" operator="containsText" text="SISTEMA">
      <formula>NOT(ISERROR(SEARCH("SISTEMA",F1389)))</formula>
    </cfRule>
  </conditionalFormatting>
  <conditionalFormatting sqref="K1389:K1390">
    <cfRule type="cellIs" dxfId="1198" priority="1601" operator="greaterThan">
      <formula>164982</formula>
    </cfRule>
  </conditionalFormatting>
  <conditionalFormatting sqref="E1389:E1390">
    <cfRule type="containsText" dxfId="1197" priority="1590" operator="containsText" text="CONDUCE">
      <formula>NOT(ISERROR(SEARCH("CONDUCE",E1389)))</formula>
    </cfRule>
  </conditionalFormatting>
  <conditionalFormatting sqref="G17:G36 G38:G47 G60:G66 G70 G110 G115:G120 G122:G124 G144:G172 G187:G196 G215:G224 G233:G234 G244:G252 G255:G257 G274:G280 G282:G284 G286:G289 G315:G322 G332:G339 G341:G343 G347:G348 G361:G375 G381:G420 G440 G456 G460 G508 G510 G520:G532 G534:G539 G541:G542 G563 G592:G594 G646:G649 G652:G653 G669 G678:G681 G683:G685 G688 G693:G694 G697:G698 G701:G702 G707:G708 G761:G775 G777 G784:G785 G788:G802 G804:G805 G832:G833 G861 G880:G882 G924:G926 G928:G929 G933:G939 G944:G948 G959 G963:G974 G994 G1007:G1015 G1043:G1044 G1058:G1060 G1079:G1080 G1088:G1093 G1095:G1098 G1100 G1105:G1107 G1120:G1126 G1128:G1131 G1144 G1171 G1175 G1179:G1181 G1183:G1185 G1188:G1196 G1201:G1202 G1223 G1229 G1256 G1283:G1295 G1297:G1301 G1317:G1318 G1337:G1338 G1341:G1342 G1350 G1387:G1388 G175:G185 G673:G676 G1272 G984:G986 G910:G911 G199:G213 G350:G352 G291:G295 G54 G710:G718 G1270">
    <cfRule type="cellIs" dxfId="1196" priority="42" stopIfTrue="1" operator="equal">
      <formula>4987</formula>
    </cfRule>
  </conditionalFormatting>
  <conditionalFormatting sqref="G17:G36 G38:G47 G60:G66 G70 G110 G115:G120 G122:G124 G144:G172 G187:G196 G215:G224 G233:G234 G244:G252 G255:G257 G274:G280 G282:G284 G286:G289 G315:G322 G332:G339 G341:G343 G347:G348 G361:G375 G381:G420 G440 G456 G460 G508 G510 G520:G532 G534:G539 G541:G542 G563 G592:G594 G646:G649 G652:G653 G669 G678:G681 G683:G685 G688 G693:G694 G697:G698 G701:G702 G707:G708 G761:G775 G777 G784:G785 G788:G802 G804:G805 G832:G833 G861 G880:G882 G924:G926 G928:G929 G933:G939 G944:G948 G959 G963:G974 G994 G1007:G1015 G1043:G1044 G1058:G1060 G1079:G1080 G1088:G1093 G1095:G1098 G1100 G1105:G1107 G1120:G1126 G1128:G1131 G1144 G1171 G1175 G1179:G1181 G1183:G1185 G1188:G1196 G1201:G1202 G1223 G1229 G1256 G1283:G1295 G1297:G1301 G1317:G1318 G1337:G1338 G1341:G1342 G1350 G1387:G1388 G175:G185 G350:G352">
    <cfRule type="cellIs" dxfId="1195" priority="43" stopIfTrue="1" operator="equal">
      <formula>4987</formula>
    </cfRule>
  </conditionalFormatting>
  <conditionalFormatting sqref="K16:K36 K38:K52 K56:K58 K60:K66 K70:K72 K110 K115:K120 K122:K124 K144:K172 K215:K224 K233:K234 K244:K253 K255:K257 K274:K280 K282:K284 K315:K322 K332:K339 K341:K343 K361:K375 K381:K420 K440:K454 K456 K460 K508:K510 K520:K532 K541:K542 K563 K573:K574 K592:K595 K646:K649 K652:K653 K669 K678:K681 K683:K685 K688 K693:K694 K697:K698 K701:K702 K707:K708 K777 K784:K785 K788:K802 K804:K805 K832:K833 K861 K880:K882 K924:K926 K928:K929 K933:K939 K944:K948 K959 K963:K974 K994 K1007:K1015 K1043:K1044 K1058:K1071 K1079:K1080 K1088:K1093 K1095:K1098 K1100:K1101 K1105:K1107 K1120:K1126 K1128:K1131 K1144 K1171 K1175 K1179:K1181 K1183:K1185 K1188:K1196 K1201:K1202 K1223 K1229 K1256 K1283:K1294 K1297:K1301 K1317:K1318 K1337:K1338 K1341:K1342 K1350 K1387:K1388 K175:K196 K576:K579 K673:K676 K1272 K984:K992 K1265 K1261:K1262 K910:K911 K534:K539 K199:K213 K286:K289 K347:K348 K350:K352 K291:K295 K54 K1270 K710:K775">
    <cfRule type="cellIs" dxfId="1194" priority="44" operator="lessThan">
      <formula>0</formula>
    </cfRule>
  </conditionalFormatting>
  <conditionalFormatting sqref="K35:K37">
    <cfRule type="cellIs" dxfId="1193" priority="45" operator="lessThan">
      <formula>0</formula>
    </cfRule>
  </conditionalFormatting>
  <conditionalFormatting sqref="K53">
    <cfRule type="cellIs" dxfId="1192" priority="46" operator="lessThan">
      <formula>0</formula>
    </cfRule>
  </conditionalFormatting>
  <conditionalFormatting sqref="K55">
    <cfRule type="cellIs" dxfId="1191" priority="47" operator="lessThan">
      <formula>0</formula>
    </cfRule>
  </conditionalFormatting>
  <conditionalFormatting sqref="K84:K88">
    <cfRule type="cellIs" dxfId="1190" priority="48" operator="lessThan">
      <formula>0</formula>
    </cfRule>
  </conditionalFormatting>
  <conditionalFormatting sqref="K59">
    <cfRule type="cellIs" dxfId="1189" priority="49" operator="lessThan">
      <formula>0</formula>
    </cfRule>
  </conditionalFormatting>
  <conditionalFormatting sqref="G77:G78">
    <cfRule type="cellIs" dxfId="1188" priority="50" stopIfTrue="1" operator="equal">
      <formula>4987</formula>
    </cfRule>
  </conditionalFormatting>
  <conditionalFormatting sqref="G77:G78">
    <cfRule type="cellIs" dxfId="1187" priority="51" stopIfTrue="1" operator="equal">
      <formula>4987</formula>
    </cfRule>
  </conditionalFormatting>
  <conditionalFormatting sqref="K76">
    <cfRule type="cellIs" dxfId="1186" priority="52" operator="lessThan">
      <formula>0</formula>
    </cfRule>
  </conditionalFormatting>
  <conditionalFormatting sqref="K77:K78">
    <cfRule type="cellIs" dxfId="1185" priority="53" operator="lessThan">
      <formula>0</formula>
    </cfRule>
  </conditionalFormatting>
  <conditionalFormatting sqref="G84:G85">
    <cfRule type="cellIs" dxfId="1184" priority="54" stopIfTrue="1" operator="equal">
      <formula>4987</formula>
    </cfRule>
  </conditionalFormatting>
  <conditionalFormatting sqref="G84:G85">
    <cfRule type="cellIs" dxfId="1183" priority="55" stopIfTrue="1" operator="equal">
      <formula>4987</formula>
    </cfRule>
  </conditionalFormatting>
  <conditionalFormatting sqref="K79">
    <cfRule type="cellIs" dxfId="1182" priority="56" operator="lessThan">
      <formula>0</formula>
    </cfRule>
  </conditionalFormatting>
  <conditionalFormatting sqref="G90:G94">
    <cfRule type="cellIs" dxfId="1181" priority="57" stopIfTrue="1" operator="equal">
      <formula>4987</formula>
    </cfRule>
  </conditionalFormatting>
  <conditionalFormatting sqref="G90:G94">
    <cfRule type="cellIs" dxfId="1180" priority="58" stopIfTrue="1" operator="equal">
      <formula>4987</formula>
    </cfRule>
  </conditionalFormatting>
  <conditionalFormatting sqref="K89">
    <cfRule type="cellIs" dxfId="1179" priority="59" operator="lessThan">
      <formula>0</formula>
    </cfRule>
  </conditionalFormatting>
  <conditionalFormatting sqref="K90:K94">
    <cfRule type="cellIs" dxfId="1178" priority="60" operator="lessThan">
      <formula>0</formula>
    </cfRule>
  </conditionalFormatting>
  <conditionalFormatting sqref="G83">
    <cfRule type="cellIs" dxfId="1177" priority="61" stopIfTrue="1" operator="equal">
      <formula>4987</formula>
    </cfRule>
  </conditionalFormatting>
  <conditionalFormatting sqref="G83">
    <cfRule type="cellIs" dxfId="1176" priority="62" stopIfTrue="1" operator="equal">
      <formula>4987</formula>
    </cfRule>
  </conditionalFormatting>
  <conditionalFormatting sqref="K83">
    <cfRule type="cellIs" dxfId="1175" priority="63" operator="lessThan">
      <formula>0</formula>
    </cfRule>
  </conditionalFormatting>
  <conditionalFormatting sqref="G82">
    <cfRule type="cellIs" dxfId="1174" priority="64" stopIfTrue="1" operator="equal">
      <formula>4987</formula>
    </cfRule>
  </conditionalFormatting>
  <conditionalFormatting sqref="G82">
    <cfRule type="cellIs" dxfId="1173" priority="65" stopIfTrue="1" operator="equal">
      <formula>4987</formula>
    </cfRule>
  </conditionalFormatting>
  <conditionalFormatting sqref="K82">
    <cfRule type="cellIs" dxfId="1172" priority="66" operator="lessThan">
      <formula>0</formula>
    </cfRule>
  </conditionalFormatting>
  <conditionalFormatting sqref="G80:G81">
    <cfRule type="cellIs" dxfId="1171" priority="67" stopIfTrue="1" operator="equal">
      <formula>4987</formula>
    </cfRule>
  </conditionalFormatting>
  <conditionalFormatting sqref="G80:G81">
    <cfRule type="cellIs" dxfId="1170" priority="68" stopIfTrue="1" operator="equal">
      <formula>4987</formula>
    </cfRule>
  </conditionalFormatting>
  <conditionalFormatting sqref="K80:K81">
    <cfRule type="cellIs" dxfId="1169" priority="69" operator="lessThan">
      <formula>0</formula>
    </cfRule>
  </conditionalFormatting>
  <conditionalFormatting sqref="G108 G113:G114">
    <cfRule type="cellIs" dxfId="1168" priority="70" stopIfTrue="1" operator="equal">
      <formula>4987</formula>
    </cfRule>
  </conditionalFormatting>
  <conditionalFormatting sqref="G108 G113:G114">
    <cfRule type="cellIs" dxfId="1167" priority="71" stopIfTrue="1" operator="equal">
      <formula>4987</formula>
    </cfRule>
  </conditionalFormatting>
  <conditionalFormatting sqref="K107">
    <cfRule type="cellIs" dxfId="1166" priority="72" operator="lessThan">
      <formula>0</formula>
    </cfRule>
  </conditionalFormatting>
  <conditionalFormatting sqref="K108 K113:K114">
    <cfRule type="cellIs" dxfId="1165" priority="73" operator="lessThan">
      <formula>0</formula>
    </cfRule>
  </conditionalFormatting>
  <conditionalFormatting sqref="K121">
    <cfRule type="cellIs" dxfId="1164" priority="74" operator="lessThan">
      <formula>0</formula>
    </cfRule>
  </conditionalFormatting>
  <conditionalFormatting sqref="K197">
    <cfRule type="cellIs" dxfId="1163" priority="75" operator="lessThan">
      <formula>0</formula>
    </cfRule>
  </conditionalFormatting>
  <conditionalFormatting sqref="G109">
    <cfRule type="cellIs" dxfId="1162" priority="76" stopIfTrue="1" operator="equal">
      <formula>4987</formula>
    </cfRule>
  </conditionalFormatting>
  <conditionalFormatting sqref="G109">
    <cfRule type="cellIs" dxfId="1161" priority="77" stopIfTrue="1" operator="equal">
      <formula>4987</formula>
    </cfRule>
  </conditionalFormatting>
  <conditionalFormatting sqref="K109">
    <cfRule type="cellIs" dxfId="1160" priority="78" operator="lessThan">
      <formula>0</formula>
    </cfRule>
  </conditionalFormatting>
  <conditionalFormatting sqref="G111:G112">
    <cfRule type="cellIs" dxfId="1159" priority="79" stopIfTrue="1" operator="equal">
      <formula>4987</formula>
    </cfRule>
  </conditionalFormatting>
  <conditionalFormatting sqref="G111:G112">
    <cfRule type="cellIs" dxfId="1158" priority="80" stopIfTrue="1" operator="equal">
      <formula>4987</formula>
    </cfRule>
  </conditionalFormatting>
  <conditionalFormatting sqref="K111:K112">
    <cfRule type="cellIs" dxfId="1157" priority="81" operator="lessThan">
      <formula>0</formula>
    </cfRule>
  </conditionalFormatting>
  <conditionalFormatting sqref="G125:G126">
    <cfRule type="cellIs" dxfId="1156" priority="82" stopIfTrue="1" operator="equal">
      <formula>4987</formula>
    </cfRule>
  </conditionalFormatting>
  <conditionalFormatting sqref="G125:G126">
    <cfRule type="cellIs" dxfId="1155" priority="83" stopIfTrue="1" operator="equal">
      <formula>4987</formula>
    </cfRule>
  </conditionalFormatting>
  <conditionalFormatting sqref="K125:K126">
    <cfRule type="cellIs" dxfId="1154" priority="84" operator="lessThan">
      <formula>0</formula>
    </cfRule>
  </conditionalFormatting>
  <conditionalFormatting sqref="G127:G130">
    <cfRule type="cellIs" dxfId="1153" priority="85" stopIfTrue="1" operator="equal">
      <formula>4987</formula>
    </cfRule>
  </conditionalFormatting>
  <conditionalFormatting sqref="G127:G130">
    <cfRule type="cellIs" dxfId="1152" priority="86" stopIfTrue="1" operator="equal">
      <formula>4987</formula>
    </cfRule>
  </conditionalFormatting>
  <conditionalFormatting sqref="K127:K138">
    <cfRule type="cellIs" dxfId="1151" priority="87" operator="lessThan">
      <formula>0</formula>
    </cfRule>
  </conditionalFormatting>
  <conditionalFormatting sqref="G131:G132">
    <cfRule type="cellIs" dxfId="1150" priority="88" stopIfTrue="1" operator="equal">
      <formula>4987</formula>
    </cfRule>
  </conditionalFormatting>
  <conditionalFormatting sqref="G131:G132">
    <cfRule type="cellIs" dxfId="1149" priority="89" stopIfTrue="1" operator="equal">
      <formula>4987</formula>
    </cfRule>
  </conditionalFormatting>
  <conditionalFormatting sqref="G133:G136">
    <cfRule type="cellIs" dxfId="1148" priority="90" stopIfTrue="1" operator="equal">
      <formula>4987</formula>
    </cfRule>
  </conditionalFormatting>
  <conditionalFormatting sqref="G133:G136">
    <cfRule type="cellIs" dxfId="1147" priority="91" stopIfTrue="1" operator="equal">
      <formula>4987</formula>
    </cfRule>
  </conditionalFormatting>
  <conditionalFormatting sqref="G137:G138">
    <cfRule type="cellIs" dxfId="1146" priority="92" stopIfTrue="1" operator="equal">
      <formula>4987</formula>
    </cfRule>
  </conditionalFormatting>
  <conditionalFormatting sqref="G137:G138">
    <cfRule type="cellIs" dxfId="1145" priority="93" stopIfTrue="1" operator="equal">
      <formula>4987</formula>
    </cfRule>
  </conditionalFormatting>
  <conditionalFormatting sqref="G139:G141">
    <cfRule type="cellIs" dxfId="1144" priority="94" stopIfTrue="1" operator="equal">
      <formula>4987</formula>
    </cfRule>
  </conditionalFormatting>
  <conditionalFormatting sqref="G139:G141">
    <cfRule type="cellIs" dxfId="1143" priority="95" stopIfTrue="1" operator="equal">
      <formula>4987</formula>
    </cfRule>
  </conditionalFormatting>
  <conditionalFormatting sqref="K139:K141">
    <cfRule type="cellIs" dxfId="1142" priority="96" operator="lessThan">
      <formula>0</formula>
    </cfRule>
  </conditionalFormatting>
  <conditionalFormatting sqref="G142:G143">
    <cfRule type="cellIs" dxfId="1141" priority="97" stopIfTrue="1" operator="equal">
      <formula>4987</formula>
    </cfRule>
  </conditionalFormatting>
  <conditionalFormatting sqref="G142:G143">
    <cfRule type="cellIs" dxfId="1140" priority="98" stopIfTrue="1" operator="equal">
      <formula>4987</formula>
    </cfRule>
  </conditionalFormatting>
  <conditionalFormatting sqref="K142:K143">
    <cfRule type="cellIs" dxfId="1139" priority="99" operator="lessThan">
      <formula>0</formula>
    </cfRule>
  </conditionalFormatting>
  <conditionalFormatting sqref="K206:K214">
    <cfRule type="cellIs" dxfId="1138" priority="100" operator="lessThan">
      <formula>0</formula>
    </cfRule>
  </conditionalFormatting>
  <conditionalFormatting sqref="K229">
    <cfRule type="cellIs" dxfId="1137" priority="101" operator="lessThan">
      <formula>0</formula>
    </cfRule>
  </conditionalFormatting>
  <conditionalFormatting sqref="K254">
    <cfRule type="cellIs" dxfId="1136" priority="102" operator="lessThan">
      <formula>0</formula>
    </cfRule>
  </conditionalFormatting>
  <conditionalFormatting sqref="G269">
    <cfRule type="cellIs" dxfId="1135" priority="103" stopIfTrue="1" operator="equal">
      <formula>4987</formula>
    </cfRule>
  </conditionalFormatting>
  <conditionalFormatting sqref="G269">
    <cfRule type="cellIs" dxfId="1134" priority="104" stopIfTrue="1" operator="equal">
      <formula>4987</formula>
    </cfRule>
  </conditionalFormatting>
  <conditionalFormatting sqref="K268">
    <cfRule type="cellIs" dxfId="1133" priority="105" operator="lessThan">
      <formula>0</formula>
    </cfRule>
  </conditionalFormatting>
  <conditionalFormatting sqref="K269">
    <cfRule type="cellIs" dxfId="1132" priority="106" operator="lessThan">
      <formula>0</formula>
    </cfRule>
  </conditionalFormatting>
  <conditionalFormatting sqref="G235">
    <cfRule type="cellIs" dxfId="1131" priority="107" stopIfTrue="1" operator="equal">
      <formula>4987</formula>
    </cfRule>
  </conditionalFormatting>
  <conditionalFormatting sqref="G235">
    <cfRule type="cellIs" dxfId="1130" priority="108" stopIfTrue="1" operator="equal">
      <formula>4987</formula>
    </cfRule>
  </conditionalFormatting>
  <conditionalFormatting sqref="K235">
    <cfRule type="cellIs" dxfId="1129" priority="109" operator="lessThan">
      <formula>0</formula>
    </cfRule>
  </conditionalFormatting>
  <conditionalFormatting sqref="G236 G241">
    <cfRule type="cellIs" dxfId="1128" priority="110" stopIfTrue="1" operator="equal">
      <formula>4987</formula>
    </cfRule>
  </conditionalFormatting>
  <conditionalFormatting sqref="G236 G241">
    <cfRule type="cellIs" dxfId="1127" priority="111" stopIfTrue="1" operator="equal">
      <formula>4987</formula>
    </cfRule>
  </conditionalFormatting>
  <conditionalFormatting sqref="K236 K241">
    <cfRule type="cellIs" dxfId="1126" priority="112" operator="lessThan">
      <formula>0</formula>
    </cfRule>
  </conditionalFormatting>
  <conditionalFormatting sqref="G242:G243">
    <cfRule type="cellIs" dxfId="1125" priority="113" stopIfTrue="1" operator="equal">
      <formula>4987</formula>
    </cfRule>
  </conditionalFormatting>
  <conditionalFormatting sqref="G242:G243">
    <cfRule type="cellIs" dxfId="1124" priority="114" stopIfTrue="1" operator="equal">
      <formula>4987</formula>
    </cfRule>
  </conditionalFormatting>
  <conditionalFormatting sqref="K242:K243">
    <cfRule type="cellIs" dxfId="1123" priority="115" operator="lessThan">
      <formula>0</formula>
    </cfRule>
  </conditionalFormatting>
  <conditionalFormatting sqref="G237:G238">
    <cfRule type="cellIs" dxfId="1122" priority="116" stopIfTrue="1" operator="equal">
      <formula>4987</formula>
    </cfRule>
  </conditionalFormatting>
  <conditionalFormatting sqref="G237:G238">
    <cfRule type="cellIs" dxfId="1121" priority="117" stopIfTrue="1" operator="equal">
      <formula>4987</formula>
    </cfRule>
  </conditionalFormatting>
  <conditionalFormatting sqref="K237:K238">
    <cfRule type="cellIs" dxfId="1120" priority="118" operator="lessThan">
      <formula>0</formula>
    </cfRule>
  </conditionalFormatting>
  <conditionalFormatting sqref="G239:G240">
    <cfRule type="cellIs" dxfId="1119" priority="119" stopIfTrue="1" operator="equal">
      <formula>4987</formula>
    </cfRule>
  </conditionalFormatting>
  <conditionalFormatting sqref="G239:G240">
    <cfRule type="cellIs" dxfId="1118" priority="120" stopIfTrue="1" operator="equal">
      <formula>4987</formula>
    </cfRule>
  </conditionalFormatting>
  <conditionalFormatting sqref="K239:K240">
    <cfRule type="cellIs" dxfId="1117" priority="121" operator="lessThan">
      <formula>0</formula>
    </cfRule>
  </conditionalFormatting>
  <conditionalFormatting sqref="G230">
    <cfRule type="cellIs" dxfId="1116" priority="122" stopIfTrue="1" operator="equal">
      <formula>4987</formula>
    </cfRule>
  </conditionalFormatting>
  <conditionalFormatting sqref="G230">
    <cfRule type="cellIs" dxfId="1115" priority="123" stopIfTrue="1" operator="equal">
      <formula>4987</formula>
    </cfRule>
  </conditionalFormatting>
  <conditionalFormatting sqref="K230">
    <cfRule type="cellIs" dxfId="1114" priority="124" operator="lessThan">
      <formula>0</formula>
    </cfRule>
  </conditionalFormatting>
  <conditionalFormatting sqref="G231:G232">
    <cfRule type="cellIs" dxfId="1113" priority="125" stopIfTrue="1" operator="equal">
      <formula>4987</formula>
    </cfRule>
  </conditionalFormatting>
  <conditionalFormatting sqref="G231:G232">
    <cfRule type="cellIs" dxfId="1112" priority="126" stopIfTrue="1" operator="equal">
      <formula>4987</formula>
    </cfRule>
  </conditionalFormatting>
  <conditionalFormatting sqref="K231:K232">
    <cfRule type="cellIs" dxfId="1111" priority="127" operator="lessThan">
      <formula>0</formula>
    </cfRule>
  </conditionalFormatting>
  <conditionalFormatting sqref="G263:G264">
    <cfRule type="cellIs" dxfId="1110" priority="128" stopIfTrue="1" operator="equal">
      <formula>4987</formula>
    </cfRule>
  </conditionalFormatting>
  <conditionalFormatting sqref="G263:G264">
    <cfRule type="cellIs" dxfId="1109" priority="129" stopIfTrue="1" operator="equal">
      <formula>4987</formula>
    </cfRule>
  </conditionalFormatting>
  <conditionalFormatting sqref="K263:K264">
    <cfRule type="cellIs" dxfId="1108" priority="130" operator="lessThan">
      <formula>0</formula>
    </cfRule>
  </conditionalFormatting>
  <conditionalFormatting sqref="G265">
    <cfRule type="cellIs" dxfId="1107" priority="131" stopIfTrue="1" operator="equal">
      <formula>4987</formula>
    </cfRule>
  </conditionalFormatting>
  <conditionalFormatting sqref="G265">
    <cfRule type="cellIs" dxfId="1106" priority="132" stopIfTrue="1" operator="equal">
      <formula>4987</formula>
    </cfRule>
  </conditionalFormatting>
  <conditionalFormatting sqref="K265">
    <cfRule type="cellIs" dxfId="1105" priority="133" operator="lessThan">
      <formula>0</formula>
    </cfRule>
  </conditionalFormatting>
  <conditionalFormatting sqref="G266:G267">
    <cfRule type="cellIs" dxfId="1104" priority="134" stopIfTrue="1" operator="equal">
      <formula>4987</formula>
    </cfRule>
  </conditionalFormatting>
  <conditionalFormatting sqref="G266:G267">
    <cfRule type="cellIs" dxfId="1103" priority="135" stopIfTrue="1" operator="equal">
      <formula>4987</formula>
    </cfRule>
  </conditionalFormatting>
  <conditionalFormatting sqref="K266:K267">
    <cfRule type="cellIs" dxfId="1102" priority="136" operator="lessThan">
      <formula>0</formula>
    </cfRule>
  </conditionalFormatting>
  <conditionalFormatting sqref="G258">
    <cfRule type="cellIs" dxfId="1101" priority="137" stopIfTrue="1" operator="equal">
      <formula>4987</formula>
    </cfRule>
  </conditionalFormatting>
  <conditionalFormatting sqref="G258">
    <cfRule type="cellIs" dxfId="1100" priority="138" stopIfTrue="1" operator="equal">
      <formula>4987</formula>
    </cfRule>
  </conditionalFormatting>
  <conditionalFormatting sqref="K258">
    <cfRule type="cellIs" dxfId="1099" priority="139" operator="lessThan">
      <formula>0</formula>
    </cfRule>
  </conditionalFormatting>
  <conditionalFormatting sqref="G259:G260">
    <cfRule type="cellIs" dxfId="1098" priority="140" stopIfTrue="1" operator="equal">
      <formula>4987</formula>
    </cfRule>
  </conditionalFormatting>
  <conditionalFormatting sqref="G259:G260">
    <cfRule type="cellIs" dxfId="1097" priority="141" stopIfTrue="1" operator="equal">
      <formula>4987</formula>
    </cfRule>
  </conditionalFormatting>
  <conditionalFormatting sqref="K259:K260">
    <cfRule type="cellIs" dxfId="1096" priority="142" operator="lessThan">
      <formula>0</formula>
    </cfRule>
  </conditionalFormatting>
  <conditionalFormatting sqref="G261:G262">
    <cfRule type="cellIs" dxfId="1095" priority="143" stopIfTrue="1" operator="equal">
      <formula>4987</formula>
    </cfRule>
  </conditionalFormatting>
  <conditionalFormatting sqref="G261:G262">
    <cfRule type="cellIs" dxfId="1094" priority="144" stopIfTrue="1" operator="equal">
      <formula>4987</formula>
    </cfRule>
  </conditionalFormatting>
  <conditionalFormatting sqref="K261:K262">
    <cfRule type="cellIs" dxfId="1093" priority="145" operator="lessThan">
      <formula>0</formula>
    </cfRule>
  </conditionalFormatting>
  <conditionalFormatting sqref="K273">
    <cfRule type="cellIs" dxfId="1092" priority="146" operator="lessThan">
      <formula>0</formula>
    </cfRule>
  </conditionalFormatting>
  <conditionalFormatting sqref="K281">
    <cfRule type="cellIs" dxfId="1091" priority="147" operator="lessThan">
      <formula>0</formula>
    </cfRule>
  </conditionalFormatting>
  <conditionalFormatting sqref="K285">
    <cfRule type="cellIs" dxfId="1090" priority="148" operator="lessThan">
      <formula>0</formula>
    </cfRule>
  </conditionalFormatting>
  <conditionalFormatting sqref="K290">
    <cfRule type="cellIs" dxfId="1089" priority="149" operator="lessThan">
      <formula>0</formula>
    </cfRule>
  </conditionalFormatting>
  <conditionalFormatting sqref="K314">
    <cfRule type="cellIs" dxfId="1088" priority="150" operator="lessThan">
      <formula>0</formula>
    </cfRule>
  </conditionalFormatting>
  <conditionalFormatting sqref="G324 G329:G330">
    <cfRule type="cellIs" dxfId="1087" priority="151" stopIfTrue="1" operator="equal">
      <formula>4987</formula>
    </cfRule>
  </conditionalFormatting>
  <conditionalFormatting sqref="G324 G329:G330">
    <cfRule type="cellIs" dxfId="1086" priority="152" stopIfTrue="1" operator="equal">
      <formula>4987</formula>
    </cfRule>
  </conditionalFormatting>
  <conditionalFormatting sqref="K323">
    <cfRule type="cellIs" dxfId="1085" priority="153" operator="lessThan">
      <formula>0</formula>
    </cfRule>
  </conditionalFormatting>
  <conditionalFormatting sqref="K324 K329:K330">
    <cfRule type="cellIs" dxfId="1084" priority="154" operator="lessThan">
      <formula>0</formula>
    </cfRule>
  </conditionalFormatting>
  <conditionalFormatting sqref="G345">
    <cfRule type="cellIs" dxfId="1083" priority="155" stopIfTrue="1" operator="equal">
      <formula>4987</formula>
    </cfRule>
  </conditionalFormatting>
  <conditionalFormatting sqref="G345">
    <cfRule type="cellIs" dxfId="1082" priority="156" stopIfTrue="1" operator="equal">
      <formula>4987</formula>
    </cfRule>
  </conditionalFormatting>
  <conditionalFormatting sqref="K344">
    <cfRule type="cellIs" dxfId="1081" priority="157" operator="lessThan">
      <formula>0</formula>
    </cfRule>
  </conditionalFormatting>
  <conditionalFormatting sqref="K345">
    <cfRule type="cellIs" dxfId="1080" priority="158" operator="lessThan">
      <formula>0</formula>
    </cfRule>
  </conditionalFormatting>
  <conditionalFormatting sqref="G327:G328">
    <cfRule type="cellIs" dxfId="1079" priority="159" stopIfTrue="1" operator="equal">
      <formula>4987</formula>
    </cfRule>
  </conditionalFormatting>
  <conditionalFormatting sqref="G327:G328">
    <cfRule type="cellIs" dxfId="1078" priority="160" stopIfTrue="1" operator="equal">
      <formula>4987</formula>
    </cfRule>
  </conditionalFormatting>
  <conditionalFormatting sqref="K327:K328">
    <cfRule type="cellIs" dxfId="1077" priority="161" operator="lessThan">
      <formula>0</formula>
    </cfRule>
  </conditionalFormatting>
  <conditionalFormatting sqref="G325:G326">
    <cfRule type="cellIs" dxfId="1076" priority="162" stopIfTrue="1" operator="equal">
      <formula>4987</formula>
    </cfRule>
  </conditionalFormatting>
  <conditionalFormatting sqref="G325:G326">
    <cfRule type="cellIs" dxfId="1075" priority="163" stopIfTrue="1" operator="equal">
      <formula>4987</formula>
    </cfRule>
  </conditionalFormatting>
  <conditionalFormatting sqref="K325:K326">
    <cfRule type="cellIs" dxfId="1074" priority="164" operator="lessThan">
      <formula>0</formula>
    </cfRule>
  </conditionalFormatting>
  <conditionalFormatting sqref="G331">
    <cfRule type="cellIs" dxfId="1073" priority="165" stopIfTrue="1" operator="equal">
      <formula>4987</formula>
    </cfRule>
  </conditionalFormatting>
  <conditionalFormatting sqref="G331">
    <cfRule type="cellIs" dxfId="1072" priority="166" stopIfTrue="1" operator="equal">
      <formula>4987</formula>
    </cfRule>
  </conditionalFormatting>
  <conditionalFormatting sqref="K331">
    <cfRule type="cellIs" dxfId="1071" priority="167" operator="lessThan">
      <formula>0</formula>
    </cfRule>
  </conditionalFormatting>
  <conditionalFormatting sqref="K346">
    <cfRule type="cellIs" dxfId="1070" priority="168" operator="lessThan">
      <formula>0</formula>
    </cfRule>
  </conditionalFormatting>
  <conditionalFormatting sqref="G354:G355">
    <cfRule type="cellIs" dxfId="1069" priority="169" stopIfTrue="1" operator="equal">
      <formula>4987</formula>
    </cfRule>
  </conditionalFormatting>
  <conditionalFormatting sqref="G354:G355">
    <cfRule type="cellIs" dxfId="1068" priority="170" stopIfTrue="1" operator="equal">
      <formula>4987</formula>
    </cfRule>
  </conditionalFormatting>
  <conditionalFormatting sqref="K353">
    <cfRule type="cellIs" dxfId="1067" priority="171" operator="lessThan">
      <formula>0</formula>
    </cfRule>
  </conditionalFormatting>
  <conditionalFormatting sqref="K354:K355">
    <cfRule type="cellIs" dxfId="1066" priority="172" operator="lessThan">
      <formula>0</formula>
    </cfRule>
  </conditionalFormatting>
  <conditionalFormatting sqref="K360">
    <cfRule type="cellIs" dxfId="1065" priority="173" operator="lessThan">
      <formula>0</formula>
    </cfRule>
  </conditionalFormatting>
  <conditionalFormatting sqref="G356 G358:G359">
    <cfRule type="cellIs" dxfId="1064" priority="174" stopIfTrue="1" operator="equal">
      <formula>4987</formula>
    </cfRule>
  </conditionalFormatting>
  <conditionalFormatting sqref="G356 G358:G359">
    <cfRule type="cellIs" dxfId="1063" priority="175" stopIfTrue="1" operator="equal">
      <formula>4987</formula>
    </cfRule>
  </conditionalFormatting>
  <conditionalFormatting sqref="K356 K358:K359">
    <cfRule type="cellIs" dxfId="1062" priority="176" operator="lessThan">
      <formula>0</formula>
    </cfRule>
  </conditionalFormatting>
  <conditionalFormatting sqref="G357">
    <cfRule type="cellIs" dxfId="1061" priority="177" stopIfTrue="1" operator="equal">
      <formula>4987</formula>
    </cfRule>
  </conditionalFormatting>
  <conditionalFormatting sqref="G357">
    <cfRule type="cellIs" dxfId="1060" priority="178" stopIfTrue="1" operator="equal">
      <formula>4987</formula>
    </cfRule>
  </conditionalFormatting>
  <conditionalFormatting sqref="K357">
    <cfRule type="cellIs" dxfId="1059" priority="179" operator="lessThan">
      <formula>0</formula>
    </cfRule>
  </conditionalFormatting>
  <conditionalFormatting sqref="G427:G429">
    <cfRule type="cellIs" dxfId="1058" priority="180" stopIfTrue="1" operator="equal">
      <formula>4987</formula>
    </cfRule>
  </conditionalFormatting>
  <conditionalFormatting sqref="G427:G429">
    <cfRule type="cellIs" dxfId="1057" priority="181" stopIfTrue="1" operator="equal">
      <formula>4987</formula>
    </cfRule>
  </conditionalFormatting>
  <conditionalFormatting sqref="K426">
    <cfRule type="cellIs" dxfId="1056" priority="182" operator="lessThan">
      <formula>0</formula>
    </cfRule>
  </conditionalFormatting>
  <conditionalFormatting sqref="K427:K429">
    <cfRule type="cellIs" dxfId="1055" priority="183" operator="lessThan">
      <formula>0</formula>
    </cfRule>
  </conditionalFormatting>
  <conditionalFormatting sqref="K455">
    <cfRule type="cellIs" dxfId="1054" priority="184" operator="lessThan">
      <formula>0</formula>
    </cfRule>
  </conditionalFormatting>
  <conditionalFormatting sqref="K497">
    <cfRule type="cellIs" dxfId="1053" priority="185" operator="lessThan">
      <formula>0</formula>
    </cfRule>
  </conditionalFormatting>
  <conditionalFormatting sqref="G430:G431">
    <cfRule type="cellIs" dxfId="1052" priority="186" stopIfTrue="1" operator="equal">
      <formula>4987</formula>
    </cfRule>
  </conditionalFormatting>
  <conditionalFormatting sqref="G430:G431">
    <cfRule type="cellIs" dxfId="1051" priority="187" stopIfTrue="1" operator="equal">
      <formula>4987</formula>
    </cfRule>
  </conditionalFormatting>
  <conditionalFormatting sqref="K430:K431">
    <cfRule type="cellIs" dxfId="1050" priority="188" operator="lessThan">
      <formula>0</formula>
    </cfRule>
  </conditionalFormatting>
  <conditionalFormatting sqref="G432:G433">
    <cfRule type="cellIs" dxfId="1049" priority="189" stopIfTrue="1" operator="equal">
      <formula>4987</formula>
    </cfRule>
  </conditionalFormatting>
  <conditionalFormatting sqref="G432:G433">
    <cfRule type="cellIs" dxfId="1048" priority="190" stopIfTrue="1" operator="equal">
      <formula>4987</formula>
    </cfRule>
  </conditionalFormatting>
  <conditionalFormatting sqref="K432:K433">
    <cfRule type="cellIs" dxfId="1047" priority="191" operator="lessThan">
      <formula>0</formula>
    </cfRule>
  </conditionalFormatting>
  <conditionalFormatting sqref="G434:G435">
    <cfRule type="cellIs" dxfId="1046" priority="192" stopIfTrue="1" operator="equal">
      <formula>4987</formula>
    </cfRule>
  </conditionalFormatting>
  <conditionalFormatting sqref="G434:G435">
    <cfRule type="cellIs" dxfId="1045" priority="193" stopIfTrue="1" operator="equal">
      <formula>4987</formula>
    </cfRule>
  </conditionalFormatting>
  <conditionalFormatting sqref="K434:K435">
    <cfRule type="cellIs" dxfId="1044" priority="194" operator="lessThan">
      <formula>0</formula>
    </cfRule>
  </conditionalFormatting>
  <conditionalFormatting sqref="G436:G437">
    <cfRule type="cellIs" dxfId="1043" priority="195" stopIfTrue="1" operator="equal">
      <formula>4987</formula>
    </cfRule>
  </conditionalFormatting>
  <conditionalFormatting sqref="G436:G437">
    <cfRule type="cellIs" dxfId="1042" priority="196" stopIfTrue="1" operator="equal">
      <formula>4987</formula>
    </cfRule>
  </conditionalFormatting>
  <conditionalFormatting sqref="K436:K437">
    <cfRule type="cellIs" dxfId="1041" priority="197" operator="lessThan">
      <formula>0</formula>
    </cfRule>
  </conditionalFormatting>
  <conditionalFormatting sqref="G438:G439">
    <cfRule type="cellIs" dxfId="1040" priority="198" stopIfTrue="1" operator="equal">
      <formula>4987</formula>
    </cfRule>
  </conditionalFormatting>
  <conditionalFormatting sqref="G438:G439">
    <cfRule type="cellIs" dxfId="1039" priority="199" stopIfTrue="1" operator="equal">
      <formula>4987</formula>
    </cfRule>
  </conditionalFormatting>
  <conditionalFormatting sqref="K438:K439">
    <cfRule type="cellIs" dxfId="1038" priority="200" operator="lessThan">
      <formula>0</formula>
    </cfRule>
  </conditionalFormatting>
  <conditionalFormatting sqref="K457:K458">
    <cfRule type="cellIs" dxfId="1037" priority="201" operator="lessThan">
      <formula>0</formula>
    </cfRule>
  </conditionalFormatting>
  <conditionalFormatting sqref="G441:G442">
    <cfRule type="cellIs" dxfId="1036" priority="202" stopIfTrue="1" operator="equal">
      <formula>4987</formula>
    </cfRule>
  </conditionalFormatting>
  <conditionalFormatting sqref="G441:G442">
    <cfRule type="cellIs" dxfId="1035" priority="203" stopIfTrue="1" operator="equal">
      <formula>4987</formula>
    </cfRule>
  </conditionalFormatting>
  <conditionalFormatting sqref="K459">
    <cfRule type="cellIs" dxfId="1034" priority="204" operator="lessThan">
      <formula>0</formula>
    </cfRule>
  </conditionalFormatting>
  <conditionalFormatting sqref="G443">
    <cfRule type="cellIs" dxfId="1033" priority="205" stopIfTrue="1" operator="equal">
      <formula>4987</formula>
    </cfRule>
  </conditionalFormatting>
  <conditionalFormatting sqref="G443">
    <cfRule type="cellIs" dxfId="1032" priority="206" stopIfTrue="1" operator="equal">
      <formula>4987</formula>
    </cfRule>
  </conditionalFormatting>
  <conditionalFormatting sqref="G444:G454">
    <cfRule type="cellIs" dxfId="1031" priority="207" stopIfTrue="1" operator="equal">
      <formula>4987</formula>
    </cfRule>
  </conditionalFormatting>
  <conditionalFormatting sqref="G444:G454">
    <cfRule type="cellIs" dxfId="1030" priority="208" stopIfTrue="1" operator="equal">
      <formula>4987</formula>
    </cfRule>
  </conditionalFormatting>
  <conditionalFormatting sqref="G457:G458">
    <cfRule type="cellIs" dxfId="1029" priority="209" stopIfTrue="1" operator="equal">
      <formula>4987</formula>
    </cfRule>
  </conditionalFormatting>
  <conditionalFormatting sqref="G457:G458">
    <cfRule type="cellIs" dxfId="1028" priority="210" stopIfTrue="1" operator="equal">
      <formula>4987</formula>
    </cfRule>
  </conditionalFormatting>
  <conditionalFormatting sqref="K507 K509">
    <cfRule type="cellIs" dxfId="1027" priority="211" operator="lessThan">
      <formula>0</formula>
    </cfRule>
  </conditionalFormatting>
  <conditionalFormatting sqref="G459">
    <cfRule type="cellIs" dxfId="1026" priority="212" stopIfTrue="1" operator="equal">
      <formula>4987</formula>
    </cfRule>
  </conditionalFormatting>
  <conditionalFormatting sqref="G459">
    <cfRule type="cellIs" dxfId="1025" priority="213" stopIfTrue="1" operator="equal">
      <formula>4987</formula>
    </cfRule>
  </conditionalFormatting>
  <conditionalFormatting sqref="K466">
    <cfRule type="cellIs" dxfId="1024" priority="214" operator="lessThan">
      <formula>0</formula>
    </cfRule>
  </conditionalFormatting>
  <conditionalFormatting sqref="K461:K462">
    <cfRule type="cellIs" dxfId="1023" priority="215" operator="lessThan">
      <formula>0</formula>
    </cfRule>
  </conditionalFormatting>
  <conditionalFormatting sqref="K467">
    <cfRule type="cellIs" dxfId="1022" priority="216" operator="lessThan">
      <formula>0</formula>
    </cfRule>
  </conditionalFormatting>
  <conditionalFormatting sqref="K463">
    <cfRule type="cellIs" dxfId="1021" priority="217" operator="lessThan">
      <formula>0</formula>
    </cfRule>
  </conditionalFormatting>
  <conditionalFormatting sqref="K468:K494">
    <cfRule type="cellIs" dxfId="1020" priority="218" operator="lessThan">
      <formula>0</formula>
    </cfRule>
  </conditionalFormatting>
  <conditionalFormatting sqref="G461:G462">
    <cfRule type="cellIs" dxfId="1019" priority="219" stopIfTrue="1" operator="equal">
      <formula>4987</formula>
    </cfRule>
  </conditionalFormatting>
  <conditionalFormatting sqref="G461:G462">
    <cfRule type="cellIs" dxfId="1018" priority="220" stopIfTrue="1" operator="equal">
      <formula>4987</formula>
    </cfRule>
  </conditionalFormatting>
  <conditionalFormatting sqref="G463">
    <cfRule type="cellIs" dxfId="1017" priority="221" stopIfTrue="1" operator="equal">
      <formula>4987</formula>
    </cfRule>
  </conditionalFormatting>
  <conditionalFormatting sqref="G463">
    <cfRule type="cellIs" dxfId="1016" priority="222" stopIfTrue="1" operator="equal">
      <formula>4987</formula>
    </cfRule>
  </conditionalFormatting>
  <conditionalFormatting sqref="K464:K465">
    <cfRule type="cellIs" dxfId="1015" priority="223" operator="lessThan">
      <formula>0</formula>
    </cfRule>
  </conditionalFormatting>
  <conditionalFormatting sqref="G464:G465">
    <cfRule type="cellIs" dxfId="1014" priority="224" stopIfTrue="1" operator="equal">
      <formula>4987</formula>
    </cfRule>
  </conditionalFormatting>
  <conditionalFormatting sqref="G464:G465">
    <cfRule type="cellIs" dxfId="1013" priority="225" stopIfTrue="1" operator="equal">
      <formula>4987</formula>
    </cfRule>
  </conditionalFormatting>
  <conditionalFormatting sqref="G466">
    <cfRule type="cellIs" dxfId="1012" priority="226" stopIfTrue="1" operator="equal">
      <formula>4987</formula>
    </cfRule>
  </conditionalFormatting>
  <conditionalFormatting sqref="G466">
    <cfRule type="cellIs" dxfId="1011" priority="227" stopIfTrue="1" operator="equal">
      <formula>4987</formula>
    </cfRule>
  </conditionalFormatting>
  <conditionalFormatting sqref="G467">
    <cfRule type="cellIs" dxfId="1010" priority="228" stopIfTrue="1" operator="equal">
      <formula>4987</formula>
    </cfRule>
  </conditionalFormatting>
  <conditionalFormatting sqref="G467">
    <cfRule type="cellIs" dxfId="1009" priority="229" stopIfTrue="1" operator="equal">
      <formula>4987</formula>
    </cfRule>
  </conditionalFormatting>
  <conditionalFormatting sqref="G468:G494">
    <cfRule type="cellIs" dxfId="1008" priority="230" stopIfTrue="1" operator="equal">
      <formula>4987</formula>
    </cfRule>
  </conditionalFormatting>
  <conditionalFormatting sqref="G468:G494">
    <cfRule type="cellIs" dxfId="1007" priority="231" stopIfTrue="1" operator="equal">
      <formula>4987</formula>
    </cfRule>
  </conditionalFormatting>
  <conditionalFormatting sqref="G498:G506">
    <cfRule type="cellIs" dxfId="1006" priority="232" stopIfTrue="1" operator="equal">
      <formula>4987</formula>
    </cfRule>
  </conditionalFormatting>
  <conditionalFormatting sqref="G498:G506">
    <cfRule type="cellIs" dxfId="1005" priority="233" stopIfTrue="1" operator="equal">
      <formula>4987</formula>
    </cfRule>
  </conditionalFormatting>
  <conditionalFormatting sqref="K498:K506">
    <cfRule type="cellIs" dxfId="1004" priority="234" operator="lessThan">
      <formula>0</formula>
    </cfRule>
  </conditionalFormatting>
  <conditionalFormatting sqref="K543:K544">
    <cfRule type="cellIs" dxfId="1003" priority="235" operator="lessThan">
      <formula>0</formula>
    </cfRule>
  </conditionalFormatting>
  <conditionalFormatting sqref="K517">
    <cfRule type="cellIs" dxfId="1002" priority="236" operator="lessThan">
      <formula>0</formula>
    </cfRule>
  </conditionalFormatting>
  <conditionalFormatting sqref="K533">
    <cfRule type="cellIs" dxfId="1001" priority="237" operator="lessThan">
      <formula>0</formula>
    </cfRule>
  </conditionalFormatting>
  <conditionalFormatting sqref="G543:G544">
    <cfRule type="cellIs" dxfId="1000" priority="238" stopIfTrue="1" operator="equal">
      <formula>4987</formula>
    </cfRule>
  </conditionalFormatting>
  <conditionalFormatting sqref="G543:G544">
    <cfRule type="cellIs" dxfId="999" priority="239" stopIfTrue="1" operator="equal">
      <formula>4987</formula>
    </cfRule>
  </conditionalFormatting>
  <conditionalFormatting sqref="K540">
    <cfRule type="cellIs" dxfId="998" priority="240" operator="lessThan">
      <formula>0</formula>
    </cfRule>
  </conditionalFormatting>
  <conditionalFormatting sqref="K518">
    <cfRule type="cellIs" dxfId="997" priority="241" operator="lessThan">
      <formula>0</formula>
    </cfRule>
  </conditionalFormatting>
  <conditionalFormatting sqref="G519">
    <cfRule type="cellIs" dxfId="996" priority="242" stopIfTrue="1" operator="equal">
      <formula>4987</formula>
    </cfRule>
  </conditionalFormatting>
  <conditionalFormatting sqref="G519">
    <cfRule type="cellIs" dxfId="995" priority="243" stopIfTrue="1" operator="equal">
      <formula>4987</formula>
    </cfRule>
  </conditionalFormatting>
  <conditionalFormatting sqref="K519">
    <cfRule type="cellIs" dxfId="994" priority="244" operator="lessThan">
      <formula>0</formula>
    </cfRule>
  </conditionalFormatting>
  <conditionalFormatting sqref="G518">
    <cfRule type="cellIs" dxfId="993" priority="245" stopIfTrue="1" operator="equal">
      <formula>4987</formula>
    </cfRule>
  </conditionalFormatting>
  <conditionalFormatting sqref="G518">
    <cfRule type="cellIs" dxfId="992" priority="246" stopIfTrue="1" operator="equal">
      <formula>4987</formula>
    </cfRule>
  </conditionalFormatting>
  <conditionalFormatting sqref="K546 K551:K552">
    <cfRule type="cellIs" dxfId="991" priority="247" operator="lessThan">
      <formula>0</formula>
    </cfRule>
  </conditionalFormatting>
  <conditionalFormatting sqref="G546 G551:G552">
    <cfRule type="cellIs" dxfId="990" priority="248" stopIfTrue="1" operator="equal">
      <formula>4987</formula>
    </cfRule>
  </conditionalFormatting>
  <conditionalFormatting sqref="G546 G551:G552">
    <cfRule type="cellIs" dxfId="989" priority="249" stopIfTrue="1" operator="equal">
      <formula>4987</formula>
    </cfRule>
  </conditionalFormatting>
  <conditionalFormatting sqref="K545">
    <cfRule type="cellIs" dxfId="988" priority="250" operator="lessThan">
      <formula>0</formula>
    </cfRule>
  </conditionalFormatting>
  <conditionalFormatting sqref="K567">
    <cfRule type="cellIs" dxfId="987" priority="251" operator="lessThan">
      <formula>0</formula>
    </cfRule>
  </conditionalFormatting>
  <conditionalFormatting sqref="G567">
    <cfRule type="cellIs" dxfId="986" priority="252" stopIfTrue="1" operator="equal">
      <formula>4987</formula>
    </cfRule>
  </conditionalFormatting>
  <conditionalFormatting sqref="G567">
    <cfRule type="cellIs" dxfId="985" priority="253" stopIfTrue="1" operator="equal">
      <formula>4987</formula>
    </cfRule>
  </conditionalFormatting>
  <conditionalFormatting sqref="G547:G548">
    <cfRule type="cellIs" dxfId="984" priority="254" stopIfTrue="1" operator="equal">
      <formula>4987</formula>
    </cfRule>
  </conditionalFormatting>
  <conditionalFormatting sqref="G547:G548">
    <cfRule type="cellIs" dxfId="983" priority="255" stopIfTrue="1" operator="equal">
      <formula>4987</formula>
    </cfRule>
  </conditionalFormatting>
  <conditionalFormatting sqref="K547:K548">
    <cfRule type="cellIs" dxfId="982" priority="256" operator="lessThan">
      <formula>0</formula>
    </cfRule>
  </conditionalFormatting>
  <conditionalFormatting sqref="K549:K550">
    <cfRule type="cellIs" dxfId="981" priority="257" operator="lessThan">
      <formula>0</formula>
    </cfRule>
  </conditionalFormatting>
  <conditionalFormatting sqref="G549:G550">
    <cfRule type="cellIs" dxfId="980" priority="258" stopIfTrue="1" operator="equal">
      <formula>4987</formula>
    </cfRule>
  </conditionalFormatting>
  <conditionalFormatting sqref="G549:G550">
    <cfRule type="cellIs" dxfId="979" priority="259" stopIfTrue="1" operator="equal">
      <formula>4987</formula>
    </cfRule>
  </conditionalFormatting>
  <conditionalFormatting sqref="G564:G566">
    <cfRule type="cellIs" dxfId="978" priority="260" stopIfTrue="1" operator="equal">
      <formula>4987</formula>
    </cfRule>
  </conditionalFormatting>
  <conditionalFormatting sqref="G564:G566">
    <cfRule type="cellIs" dxfId="977" priority="261" stopIfTrue="1" operator="equal">
      <formula>4987</formula>
    </cfRule>
  </conditionalFormatting>
  <conditionalFormatting sqref="K569:K571">
    <cfRule type="cellIs" dxfId="976" priority="262" operator="lessThan">
      <formula>0</formula>
    </cfRule>
  </conditionalFormatting>
  <conditionalFormatting sqref="K581:K588">
    <cfRule type="cellIs" dxfId="975" priority="263" operator="lessThan">
      <formula>0</formula>
    </cfRule>
  </conditionalFormatting>
  <conditionalFormatting sqref="G569:G571">
    <cfRule type="cellIs" dxfId="974" priority="264" stopIfTrue="1" operator="equal">
      <formula>4987</formula>
    </cfRule>
  </conditionalFormatting>
  <conditionalFormatting sqref="G569:G571">
    <cfRule type="cellIs" dxfId="973" priority="265" stopIfTrue="1" operator="equal">
      <formula>4987</formula>
    </cfRule>
  </conditionalFormatting>
  <conditionalFormatting sqref="K568">
    <cfRule type="cellIs" dxfId="972" priority="266" operator="lessThan">
      <formula>0</formula>
    </cfRule>
  </conditionalFormatting>
  <conditionalFormatting sqref="K564:K566">
    <cfRule type="cellIs" dxfId="971" priority="267" operator="lessThan">
      <formula>0</formula>
    </cfRule>
  </conditionalFormatting>
  <conditionalFormatting sqref="G581:G587">
    <cfRule type="cellIs" dxfId="970" priority="268" stopIfTrue="1" operator="equal">
      <formula>4987</formula>
    </cfRule>
  </conditionalFormatting>
  <conditionalFormatting sqref="G581:G587">
    <cfRule type="cellIs" dxfId="969" priority="269" stopIfTrue="1" operator="equal">
      <formula>4987</formula>
    </cfRule>
  </conditionalFormatting>
  <conditionalFormatting sqref="K572">
    <cfRule type="cellIs" dxfId="968" priority="270" operator="lessThan">
      <formula>0</formula>
    </cfRule>
  </conditionalFormatting>
  <conditionalFormatting sqref="K591">
    <cfRule type="cellIs" dxfId="967" priority="271" operator="lessThan">
      <formula>0</formula>
    </cfRule>
  </conditionalFormatting>
  <conditionalFormatting sqref="G573:G574 G576:G577">
    <cfRule type="cellIs" dxfId="966" priority="272" stopIfTrue="1" operator="equal">
      <formula>4987</formula>
    </cfRule>
  </conditionalFormatting>
  <conditionalFormatting sqref="G573:G574 G576:G577">
    <cfRule type="cellIs" dxfId="965" priority="273" stopIfTrue="1" operator="equal">
      <formula>4987</formula>
    </cfRule>
  </conditionalFormatting>
  <conditionalFormatting sqref="K580">
    <cfRule type="cellIs" dxfId="964" priority="274" operator="lessThan">
      <formula>0</formula>
    </cfRule>
  </conditionalFormatting>
  <conditionalFormatting sqref="G579:G580">
    <cfRule type="cellIs" dxfId="963" priority="275" stopIfTrue="1" operator="equal">
      <formula>4987</formula>
    </cfRule>
  </conditionalFormatting>
  <conditionalFormatting sqref="G579:G580">
    <cfRule type="cellIs" dxfId="962" priority="276" stopIfTrue="1" operator="equal">
      <formula>4987</formula>
    </cfRule>
  </conditionalFormatting>
  <conditionalFormatting sqref="G578">
    <cfRule type="cellIs" dxfId="961" priority="277" stopIfTrue="1" operator="equal">
      <formula>4987</formula>
    </cfRule>
  </conditionalFormatting>
  <conditionalFormatting sqref="G578">
    <cfRule type="cellIs" dxfId="960" priority="278" stopIfTrue="1" operator="equal">
      <formula>4987</formula>
    </cfRule>
  </conditionalFormatting>
  <conditionalFormatting sqref="K590">
    <cfRule type="cellIs" dxfId="959" priority="279" operator="lessThan">
      <formula>0</formula>
    </cfRule>
  </conditionalFormatting>
  <conditionalFormatting sqref="G590">
    <cfRule type="cellIs" dxfId="958" priority="280" stopIfTrue="1" operator="equal">
      <formula>4987</formula>
    </cfRule>
  </conditionalFormatting>
  <conditionalFormatting sqref="G590">
    <cfRule type="cellIs" dxfId="957" priority="281" stopIfTrue="1" operator="equal">
      <formula>4987</formula>
    </cfRule>
  </conditionalFormatting>
  <conditionalFormatting sqref="K589">
    <cfRule type="cellIs" dxfId="956" priority="282" operator="lessThan">
      <formula>0</formula>
    </cfRule>
  </conditionalFormatting>
  <conditionalFormatting sqref="K602:K604">
    <cfRule type="cellIs" dxfId="955" priority="283" operator="lessThan">
      <formula>0</formula>
    </cfRule>
  </conditionalFormatting>
  <conditionalFormatting sqref="K623">
    <cfRule type="cellIs" dxfId="954" priority="284" operator="lessThan">
      <formula>0</formula>
    </cfRule>
  </conditionalFormatting>
  <conditionalFormatting sqref="G623">
    <cfRule type="cellIs" dxfId="953" priority="285" stopIfTrue="1" operator="equal">
      <formula>4987</formula>
    </cfRule>
  </conditionalFormatting>
  <conditionalFormatting sqref="G623">
    <cfRule type="cellIs" dxfId="952" priority="286" stopIfTrue="1" operator="equal">
      <formula>4987</formula>
    </cfRule>
  </conditionalFormatting>
  <conditionalFormatting sqref="K598">
    <cfRule type="cellIs" dxfId="951" priority="287" operator="lessThan">
      <formula>0</formula>
    </cfRule>
  </conditionalFormatting>
  <conditionalFormatting sqref="K596:K597">
    <cfRule type="cellIs" dxfId="950" priority="288" operator="lessThan">
      <formula>0</formula>
    </cfRule>
  </conditionalFormatting>
  <conditionalFormatting sqref="G595:G597">
    <cfRule type="cellIs" dxfId="949" priority="289" stopIfTrue="1" operator="equal">
      <formula>4987</formula>
    </cfRule>
  </conditionalFormatting>
  <conditionalFormatting sqref="G595:G597">
    <cfRule type="cellIs" dxfId="948" priority="290" stopIfTrue="1" operator="equal">
      <formula>4987</formula>
    </cfRule>
  </conditionalFormatting>
  <conditionalFormatting sqref="K624:K626">
    <cfRule type="cellIs" dxfId="947" priority="291" operator="lessThan">
      <formula>0</formula>
    </cfRule>
  </conditionalFormatting>
  <conditionalFormatting sqref="G624:G626">
    <cfRule type="cellIs" dxfId="946" priority="292" stopIfTrue="1" operator="equal">
      <formula>4987</formula>
    </cfRule>
  </conditionalFormatting>
  <conditionalFormatting sqref="G624:G626">
    <cfRule type="cellIs" dxfId="945" priority="293" stopIfTrue="1" operator="equal">
      <formula>4987</formula>
    </cfRule>
  </conditionalFormatting>
  <conditionalFormatting sqref="K627:K629">
    <cfRule type="cellIs" dxfId="944" priority="294" operator="lessThan">
      <formula>0</formula>
    </cfRule>
  </conditionalFormatting>
  <conditionalFormatting sqref="G627:G629">
    <cfRule type="cellIs" dxfId="943" priority="295" stopIfTrue="1" operator="equal">
      <formula>4987</formula>
    </cfRule>
  </conditionalFormatting>
  <conditionalFormatting sqref="G627:G629">
    <cfRule type="cellIs" dxfId="942" priority="296" stopIfTrue="1" operator="equal">
      <formula>4987</formula>
    </cfRule>
  </conditionalFormatting>
  <conditionalFormatting sqref="K630:K632">
    <cfRule type="cellIs" dxfId="941" priority="297" operator="lessThan">
      <formula>0</formula>
    </cfRule>
  </conditionalFormatting>
  <conditionalFormatting sqref="G630:G632">
    <cfRule type="cellIs" dxfId="940" priority="298" stopIfTrue="1" operator="equal">
      <formula>4987</formula>
    </cfRule>
  </conditionalFormatting>
  <conditionalFormatting sqref="G630:G632">
    <cfRule type="cellIs" dxfId="939" priority="299" stopIfTrue="1" operator="equal">
      <formula>4987</formula>
    </cfRule>
  </conditionalFormatting>
  <conditionalFormatting sqref="K633:K644">
    <cfRule type="cellIs" dxfId="938" priority="300" operator="lessThan">
      <formula>0</formula>
    </cfRule>
  </conditionalFormatting>
  <conditionalFormatting sqref="G633:G644">
    <cfRule type="cellIs" dxfId="937" priority="301" stopIfTrue="1" operator="equal">
      <formula>4987</formula>
    </cfRule>
  </conditionalFormatting>
  <conditionalFormatting sqref="G633:G644">
    <cfRule type="cellIs" dxfId="936" priority="302" stopIfTrue="1" operator="equal">
      <formula>4987</formula>
    </cfRule>
  </conditionalFormatting>
  <conditionalFormatting sqref="G599:G601">
    <cfRule type="cellIs" dxfId="935" priority="303" stopIfTrue="1" operator="equal">
      <formula>4987</formula>
    </cfRule>
  </conditionalFormatting>
  <conditionalFormatting sqref="G599:G601">
    <cfRule type="cellIs" dxfId="934" priority="304" stopIfTrue="1" operator="equal">
      <formula>4987</formula>
    </cfRule>
  </conditionalFormatting>
  <conditionalFormatting sqref="K599:K601">
    <cfRule type="cellIs" dxfId="933" priority="305" operator="lessThan">
      <formula>0</formula>
    </cfRule>
  </conditionalFormatting>
  <conditionalFormatting sqref="G605:G607">
    <cfRule type="cellIs" dxfId="932" priority="306" stopIfTrue="1" operator="equal">
      <formula>4987</formula>
    </cfRule>
  </conditionalFormatting>
  <conditionalFormatting sqref="G605:G607">
    <cfRule type="cellIs" dxfId="931" priority="307" stopIfTrue="1" operator="equal">
      <formula>4987</formula>
    </cfRule>
  </conditionalFormatting>
  <conditionalFormatting sqref="G602:G604">
    <cfRule type="cellIs" dxfId="930" priority="308" stopIfTrue="1" operator="equal">
      <formula>4987</formula>
    </cfRule>
  </conditionalFormatting>
  <conditionalFormatting sqref="G602:G604">
    <cfRule type="cellIs" dxfId="929" priority="309" stopIfTrue="1" operator="equal">
      <formula>4987</formula>
    </cfRule>
  </conditionalFormatting>
  <conditionalFormatting sqref="K605:K607">
    <cfRule type="cellIs" dxfId="928" priority="310" operator="lessThan">
      <formula>0</formula>
    </cfRule>
  </conditionalFormatting>
  <conditionalFormatting sqref="K608:K610">
    <cfRule type="cellIs" dxfId="927" priority="311" operator="lessThan">
      <formula>0</formula>
    </cfRule>
  </conditionalFormatting>
  <conditionalFormatting sqref="G608:G610">
    <cfRule type="cellIs" dxfId="926" priority="312" stopIfTrue="1" operator="equal">
      <formula>4987</formula>
    </cfRule>
  </conditionalFormatting>
  <conditionalFormatting sqref="G608:G610">
    <cfRule type="cellIs" dxfId="925" priority="313" stopIfTrue="1" operator="equal">
      <formula>4987</formula>
    </cfRule>
  </conditionalFormatting>
  <conditionalFormatting sqref="K611:K613">
    <cfRule type="cellIs" dxfId="924" priority="314" operator="lessThan">
      <formula>0</formula>
    </cfRule>
  </conditionalFormatting>
  <conditionalFormatting sqref="G611:G613">
    <cfRule type="cellIs" dxfId="923" priority="315" stopIfTrue="1" operator="equal">
      <formula>4987</formula>
    </cfRule>
  </conditionalFormatting>
  <conditionalFormatting sqref="G611:G613">
    <cfRule type="cellIs" dxfId="922" priority="316" stopIfTrue="1" operator="equal">
      <formula>4987</formula>
    </cfRule>
  </conditionalFormatting>
  <conditionalFormatting sqref="K614">
    <cfRule type="cellIs" dxfId="921" priority="317" operator="lessThan">
      <formula>0</formula>
    </cfRule>
  </conditionalFormatting>
  <conditionalFormatting sqref="G614">
    <cfRule type="cellIs" dxfId="920" priority="318" stopIfTrue="1" operator="equal">
      <formula>4987</formula>
    </cfRule>
  </conditionalFormatting>
  <conditionalFormatting sqref="G614">
    <cfRule type="cellIs" dxfId="919" priority="319" stopIfTrue="1" operator="equal">
      <formula>4987</formula>
    </cfRule>
  </conditionalFormatting>
  <conditionalFormatting sqref="K615:K617">
    <cfRule type="cellIs" dxfId="918" priority="320" operator="lessThan">
      <formula>0</formula>
    </cfRule>
  </conditionalFormatting>
  <conditionalFormatting sqref="G615:G617">
    <cfRule type="cellIs" dxfId="917" priority="321" stopIfTrue="1" operator="equal">
      <formula>4987</formula>
    </cfRule>
  </conditionalFormatting>
  <conditionalFormatting sqref="G615:G617">
    <cfRule type="cellIs" dxfId="916" priority="322" stopIfTrue="1" operator="equal">
      <formula>4987</formula>
    </cfRule>
  </conditionalFormatting>
  <conditionalFormatting sqref="K618:K620">
    <cfRule type="cellIs" dxfId="915" priority="323" operator="lessThan">
      <formula>0</formula>
    </cfRule>
  </conditionalFormatting>
  <conditionalFormatting sqref="G618:G620">
    <cfRule type="cellIs" dxfId="914" priority="324" stopIfTrue="1" operator="equal">
      <formula>4987</formula>
    </cfRule>
  </conditionalFormatting>
  <conditionalFormatting sqref="G618:G620">
    <cfRule type="cellIs" dxfId="913" priority="325" stopIfTrue="1" operator="equal">
      <formula>4987</formula>
    </cfRule>
  </conditionalFormatting>
  <conditionalFormatting sqref="K621:K622">
    <cfRule type="cellIs" dxfId="912" priority="326" operator="lessThan">
      <formula>0</formula>
    </cfRule>
  </conditionalFormatting>
  <conditionalFormatting sqref="G621:G622">
    <cfRule type="cellIs" dxfId="911" priority="327" stopIfTrue="1" operator="equal">
      <formula>4987</formula>
    </cfRule>
  </conditionalFormatting>
  <conditionalFormatting sqref="G621:G622">
    <cfRule type="cellIs" dxfId="910" priority="328" stopIfTrue="1" operator="equal">
      <formula>4987</formula>
    </cfRule>
  </conditionalFormatting>
  <conditionalFormatting sqref="K645">
    <cfRule type="cellIs" dxfId="909" priority="329" operator="lessThan">
      <formula>0</formula>
    </cfRule>
  </conditionalFormatting>
  <conditionalFormatting sqref="K668">
    <cfRule type="cellIs" dxfId="908" priority="330" operator="lessThan">
      <formula>0</formula>
    </cfRule>
  </conditionalFormatting>
  <conditionalFormatting sqref="K672">
    <cfRule type="cellIs" dxfId="907" priority="331" operator="lessThan">
      <formula>0</formula>
    </cfRule>
  </conditionalFormatting>
  <conditionalFormatting sqref="K677">
    <cfRule type="cellIs" dxfId="906" priority="332" operator="lessThan">
      <formula>0</formula>
    </cfRule>
  </conditionalFormatting>
  <conditionalFormatting sqref="K687">
    <cfRule type="cellIs" dxfId="905" priority="333" operator="lessThan">
      <formula>0</formula>
    </cfRule>
  </conditionalFormatting>
  <conditionalFormatting sqref="G687">
    <cfRule type="cellIs" dxfId="904" priority="334" stopIfTrue="1" operator="equal">
      <formula>4987</formula>
    </cfRule>
  </conditionalFormatting>
  <conditionalFormatting sqref="G687">
    <cfRule type="cellIs" dxfId="903" priority="335" stopIfTrue="1" operator="equal">
      <formula>4987</formula>
    </cfRule>
  </conditionalFormatting>
  <conditionalFormatting sqref="K682">
    <cfRule type="cellIs" dxfId="902" priority="336" operator="lessThan">
      <formula>0</formula>
    </cfRule>
  </conditionalFormatting>
  <conditionalFormatting sqref="K686">
    <cfRule type="cellIs" dxfId="901" priority="337" operator="lessThan">
      <formula>0</formula>
    </cfRule>
  </conditionalFormatting>
  <conditionalFormatting sqref="G689:G690">
    <cfRule type="cellIs" dxfId="900" priority="338" stopIfTrue="1" operator="equal">
      <formula>4987</formula>
    </cfRule>
  </conditionalFormatting>
  <conditionalFormatting sqref="G689:G690">
    <cfRule type="cellIs" dxfId="899" priority="339" stopIfTrue="1" operator="equal">
      <formula>4987</formula>
    </cfRule>
  </conditionalFormatting>
  <conditionalFormatting sqref="K689:K690">
    <cfRule type="cellIs" dxfId="898" priority="340" operator="lessThan">
      <formula>0</formula>
    </cfRule>
  </conditionalFormatting>
  <conditionalFormatting sqref="K691:K692">
    <cfRule type="cellIs" dxfId="897" priority="341" operator="lessThan">
      <formula>0</formula>
    </cfRule>
  </conditionalFormatting>
  <conditionalFormatting sqref="G691:G692">
    <cfRule type="cellIs" dxfId="896" priority="342" stopIfTrue="1" operator="equal">
      <formula>4987</formula>
    </cfRule>
  </conditionalFormatting>
  <conditionalFormatting sqref="G691:G692">
    <cfRule type="cellIs" dxfId="895" priority="343" stopIfTrue="1" operator="equal">
      <formula>4987</formula>
    </cfRule>
  </conditionalFormatting>
  <conditionalFormatting sqref="K695:K696">
    <cfRule type="cellIs" dxfId="894" priority="344" operator="lessThan">
      <formula>0</formula>
    </cfRule>
  </conditionalFormatting>
  <conditionalFormatting sqref="G695:G696">
    <cfRule type="cellIs" dxfId="893" priority="345" stopIfTrue="1" operator="equal">
      <formula>4987</formula>
    </cfRule>
  </conditionalFormatting>
  <conditionalFormatting sqref="G695:G696">
    <cfRule type="cellIs" dxfId="892" priority="346" stopIfTrue="1" operator="equal">
      <formula>4987</formula>
    </cfRule>
  </conditionalFormatting>
  <conditionalFormatting sqref="K699:K700">
    <cfRule type="cellIs" dxfId="891" priority="347" operator="lessThan">
      <formula>0</formula>
    </cfRule>
  </conditionalFormatting>
  <conditionalFormatting sqref="G699:G700">
    <cfRule type="cellIs" dxfId="890" priority="348" stopIfTrue="1" operator="equal">
      <formula>4987</formula>
    </cfRule>
  </conditionalFormatting>
  <conditionalFormatting sqref="G699:G700">
    <cfRule type="cellIs" dxfId="889" priority="349" stopIfTrue="1" operator="equal">
      <formula>4987</formula>
    </cfRule>
  </conditionalFormatting>
  <conditionalFormatting sqref="K703">
    <cfRule type="cellIs" dxfId="888" priority="350" operator="lessThan">
      <formula>0</formula>
    </cfRule>
  </conditionalFormatting>
  <conditionalFormatting sqref="G703">
    <cfRule type="cellIs" dxfId="887" priority="351" stopIfTrue="1" operator="equal">
      <formula>4987</formula>
    </cfRule>
  </conditionalFormatting>
  <conditionalFormatting sqref="G703">
    <cfRule type="cellIs" dxfId="886" priority="352" stopIfTrue="1" operator="equal">
      <formula>4987</formula>
    </cfRule>
  </conditionalFormatting>
  <conditionalFormatting sqref="G704">
    <cfRule type="cellIs" dxfId="885" priority="353" stopIfTrue="1" operator="equal">
      <formula>4987</formula>
    </cfRule>
  </conditionalFormatting>
  <conditionalFormatting sqref="G704">
    <cfRule type="cellIs" dxfId="884" priority="354" stopIfTrue="1" operator="equal">
      <formula>4987</formula>
    </cfRule>
  </conditionalFormatting>
  <conditionalFormatting sqref="K704">
    <cfRule type="cellIs" dxfId="883" priority="355" operator="lessThan">
      <formula>0</formula>
    </cfRule>
  </conditionalFormatting>
  <conditionalFormatting sqref="K705:K706">
    <cfRule type="cellIs" dxfId="882" priority="356" operator="lessThan">
      <formula>0</formula>
    </cfRule>
  </conditionalFormatting>
  <conditionalFormatting sqref="G705:G706">
    <cfRule type="cellIs" dxfId="881" priority="357" stopIfTrue="1" operator="equal">
      <formula>4987</formula>
    </cfRule>
  </conditionalFormatting>
  <conditionalFormatting sqref="G705:G706">
    <cfRule type="cellIs" dxfId="880" priority="358" stopIfTrue="1" operator="equal">
      <formula>4987</formula>
    </cfRule>
  </conditionalFormatting>
  <conditionalFormatting sqref="K709">
    <cfRule type="cellIs" dxfId="879" priority="359" operator="lessThan">
      <formula>0</formula>
    </cfRule>
  </conditionalFormatting>
  <conditionalFormatting sqref="G709">
    <cfRule type="cellIs" dxfId="878" priority="360" stopIfTrue="1" operator="equal">
      <formula>4987</formula>
    </cfRule>
  </conditionalFormatting>
  <conditionalFormatting sqref="G709">
    <cfRule type="cellIs" dxfId="877" priority="361" stopIfTrue="1" operator="equal">
      <formula>4987</formula>
    </cfRule>
  </conditionalFormatting>
  <conditionalFormatting sqref="K776">
    <cfRule type="cellIs" dxfId="876" priority="362" operator="lessThan">
      <formula>0</formula>
    </cfRule>
  </conditionalFormatting>
  <conditionalFormatting sqref="K781">
    <cfRule type="cellIs" dxfId="875" priority="363" operator="lessThan">
      <formula>0</formula>
    </cfRule>
  </conditionalFormatting>
  <conditionalFormatting sqref="K803">
    <cfRule type="cellIs" dxfId="874" priority="364" operator="lessThan">
      <formula>0</formula>
    </cfRule>
  </conditionalFormatting>
  <conditionalFormatting sqref="K806:K808">
    <cfRule type="cellIs" dxfId="873" priority="365" operator="lessThan">
      <formula>0</formula>
    </cfRule>
  </conditionalFormatting>
  <conditionalFormatting sqref="G806:G808">
    <cfRule type="cellIs" dxfId="872" priority="366" stopIfTrue="1" operator="equal">
      <formula>4987</formula>
    </cfRule>
  </conditionalFormatting>
  <conditionalFormatting sqref="G806:G808">
    <cfRule type="cellIs" dxfId="871" priority="367" stopIfTrue="1" operator="equal">
      <formula>4987</formula>
    </cfRule>
  </conditionalFormatting>
  <conditionalFormatting sqref="K809:K816">
    <cfRule type="cellIs" dxfId="870" priority="368" operator="lessThan">
      <formula>0</formula>
    </cfRule>
  </conditionalFormatting>
  <conditionalFormatting sqref="G809:G816">
    <cfRule type="cellIs" dxfId="869" priority="369" stopIfTrue="1" operator="equal">
      <formula>4987</formula>
    </cfRule>
  </conditionalFormatting>
  <conditionalFormatting sqref="G809:G816">
    <cfRule type="cellIs" dxfId="868" priority="370" stopIfTrue="1" operator="equal">
      <formula>4987</formula>
    </cfRule>
  </conditionalFormatting>
  <conditionalFormatting sqref="K786:K787">
    <cfRule type="cellIs" dxfId="867" priority="371" operator="lessThan">
      <formula>0</formula>
    </cfRule>
  </conditionalFormatting>
  <conditionalFormatting sqref="G786:G787">
    <cfRule type="cellIs" dxfId="866" priority="372" stopIfTrue="1" operator="equal">
      <formula>4987</formula>
    </cfRule>
  </conditionalFormatting>
  <conditionalFormatting sqref="G786:G787">
    <cfRule type="cellIs" dxfId="865" priority="373" stopIfTrue="1" operator="equal">
      <formula>4987</formula>
    </cfRule>
  </conditionalFormatting>
  <conditionalFormatting sqref="G782:G783">
    <cfRule type="cellIs" dxfId="864" priority="374" stopIfTrue="1" operator="equal">
      <formula>4987</formula>
    </cfRule>
  </conditionalFormatting>
  <conditionalFormatting sqref="G782:G783">
    <cfRule type="cellIs" dxfId="863" priority="375" stopIfTrue="1" operator="equal">
      <formula>4987</formula>
    </cfRule>
  </conditionalFormatting>
  <conditionalFormatting sqref="K782:K783">
    <cfRule type="cellIs" dxfId="862" priority="376" operator="lessThan">
      <formula>0</formula>
    </cfRule>
  </conditionalFormatting>
  <conditionalFormatting sqref="G818:G820">
    <cfRule type="cellIs" dxfId="861" priority="377" stopIfTrue="1" operator="equal">
      <formula>4987</formula>
    </cfRule>
  </conditionalFormatting>
  <conditionalFormatting sqref="G818:G820">
    <cfRule type="cellIs" dxfId="860" priority="378" stopIfTrue="1" operator="equal">
      <formula>4987</formula>
    </cfRule>
  </conditionalFormatting>
  <conditionalFormatting sqref="K817">
    <cfRule type="cellIs" dxfId="859" priority="379" operator="lessThan">
      <formula>0</formula>
    </cfRule>
  </conditionalFormatting>
  <conditionalFormatting sqref="K823:K825">
    <cfRule type="cellIs" dxfId="858" priority="380" operator="lessThan">
      <formula>0</formula>
    </cfRule>
  </conditionalFormatting>
  <conditionalFormatting sqref="G823:G825">
    <cfRule type="cellIs" dxfId="857" priority="381" stopIfTrue="1" operator="equal">
      <formula>4987</formula>
    </cfRule>
  </conditionalFormatting>
  <conditionalFormatting sqref="G823:G825">
    <cfRule type="cellIs" dxfId="856" priority="382" stopIfTrue="1" operator="equal">
      <formula>4987</formula>
    </cfRule>
  </conditionalFormatting>
  <conditionalFormatting sqref="K826:K827">
    <cfRule type="cellIs" dxfId="855" priority="383" operator="lessThan">
      <formula>0</formula>
    </cfRule>
  </conditionalFormatting>
  <conditionalFormatting sqref="G826:G827">
    <cfRule type="cellIs" dxfId="854" priority="384" stopIfTrue="1" operator="equal">
      <formula>4987</formula>
    </cfRule>
  </conditionalFormatting>
  <conditionalFormatting sqref="G826:G827">
    <cfRule type="cellIs" dxfId="853" priority="385" stopIfTrue="1" operator="equal">
      <formula>4987</formula>
    </cfRule>
  </conditionalFormatting>
  <conditionalFormatting sqref="K818:K820">
    <cfRule type="cellIs" dxfId="852" priority="386" operator="lessThan">
      <formula>0</formula>
    </cfRule>
  </conditionalFormatting>
  <conditionalFormatting sqref="G821:G822">
    <cfRule type="cellIs" dxfId="851" priority="387" stopIfTrue="1" operator="equal">
      <formula>4987</formula>
    </cfRule>
  </conditionalFormatting>
  <conditionalFormatting sqref="G821:G822">
    <cfRule type="cellIs" dxfId="850" priority="388" stopIfTrue="1" operator="equal">
      <formula>4987</formula>
    </cfRule>
  </conditionalFormatting>
  <conditionalFormatting sqref="K821:K822">
    <cfRule type="cellIs" dxfId="849" priority="389" operator="lessThan">
      <formula>0</formula>
    </cfRule>
  </conditionalFormatting>
  <conditionalFormatting sqref="K830">
    <cfRule type="cellIs" dxfId="848" priority="390" operator="lessThan">
      <formula>0</formula>
    </cfRule>
  </conditionalFormatting>
  <conditionalFormatting sqref="G830">
    <cfRule type="cellIs" dxfId="847" priority="391" stopIfTrue="1" operator="equal">
      <formula>4987</formula>
    </cfRule>
  </conditionalFormatting>
  <conditionalFormatting sqref="G830">
    <cfRule type="cellIs" dxfId="846" priority="392" stopIfTrue="1" operator="equal">
      <formula>4987</formula>
    </cfRule>
  </conditionalFormatting>
  <conditionalFormatting sqref="K831">
    <cfRule type="cellIs" dxfId="845" priority="393" operator="lessThan">
      <formula>0</formula>
    </cfRule>
  </conditionalFormatting>
  <conditionalFormatting sqref="K834 K837">
    <cfRule type="cellIs" dxfId="844" priority="394" operator="lessThan">
      <formula>0</formula>
    </cfRule>
  </conditionalFormatting>
  <conditionalFormatting sqref="G834 G837">
    <cfRule type="cellIs" dxfId="843" priority="395" stopIfTrue="1" operator="equal">
      <formula>4987</formula>
    </cfRule>
  </conditionalFormatting>
  <conditionalFormatting sqref="G834 G837">
    <cfRule type="cellIs" dxfId="842" priority="396" stopIfTrue="1" operator="equal">
      <formula>4987</formula>
    </cfRule>
  </conditionalFormatting>
  <conditionalFormatting sqref="K838:K842">
    <cfRule type="cellIs" dxfId="841" priority="397" operator="lessThan">
      <formula>0</formula>
    </cfRule>
  </conditionalFormatting>
  <conditionalFormatting sqref="G838:G839">
    <cfRule type="cellIs" dxfId="840" priority="398" stopIfTrue="1" operator="equal">
      <formula>4987</formula>
    </cfRule>
  </conditionalFormatting>
  <conditionalFormatting sqref="G838:G839">
    <cfRule type="cellIs" dxfId="839" priority="399" stopIfTrue="1" operator="equal">
      <formula>4987</formula>
    </cfRule>
  </conditionalFormatting>
  <conditionalFormatting sqref="K828:K829">
    <cfRule type="cellIs" dxfId="838" priority="400" operator="lessThan">
      <formula>0</formula>
    </cfRule>
  </conditionalFormatting>
  <conditionalFormatting sqref="G828:G829">
    <cfRule type="cellIs" dxfId="837" priority="401" stopIfTrue="1" operator="equal">
      <formula>4987</formula>
    </cfRule>
  </conditionalFormatting>
  <conditionalFormatting sqref="G828:G829">
    <cfRule type="cellIs" dxfId="836" priority="402" stopIfTrue="1" operator="equal">
      <formula>4987</formula>
    </cfRule>
  </conditionalFormatting>
  <conditionalFormatting sqref="K843">
    <cfRule type="cellIs" dxfId="835" priority="403" operator="lessThan">
      <formula>0</formula>
    </cfRule>
  </conditionalFormatting>
  <conditionalFormatting sqref="K844:K846">
    <cfRule type="cellIs" dxfId="834" priority="404" operator="lessThan">
      <formula>0</formula>
    </cfRule>
  </conditionalFormatting>
  <conditionalFormatting sqref="G844:G846">
    <cfRule type="cellIs" dxfId="833" priority="405" stopIfTrue="1" operator="equal">
      <formula>4987</formula>
    </cfRule>
  </conditionalFormatting>
  <conditionalFormatting sqref="G844:G846">
    <cfRule type="cellIs" dxfId="832" priority="406" stopIfTrue="1" operator="equal">
      <formula>4987</formula>
    </cfRule>
  </conditionalFormatting>
  <conditionalFormatting sqref="K847:K852">
    <cfRule type="cellIs" dxfId="831" priority="407" operator="lessThan">
      <formula>0</formula>
    </cfRule>
  </conditionalFormatting>
  <conditionalFormatting sqref="G847:G852">
    <cfRule type="cellIs" dxfId="830" priority="408" stopIfTrue="1" operator="equal">
      <formula>4987</formula>
    </cfRule>
  </conditionalFormatting>
  <conditionalFormatting sqref="G847:G852">
    <cfRule type="cellIs" dxfId="829" priority="409" stopIfTrue="1" operator="equal">
      <formula>4987</formula>
    </cfRule>
  </conditionalFormatting>
  <conditionalFormatting sqref="K860">
    <cfRule type="cellIs" dxfId="828" priority="410" operator="lessThan">
      <formula>0</formula>
    </cfRule>
  </conditionalFormatting>
  <conditionalFormatting sqref="K835">
    <cfRule type="cellIs" dxfId="827" priority="411" operator="lessThan">
      <formula>0</formula>
    </cfRule>
  </conditionalFormatting>
  <conditionalFormatting sqref="G835">
    <cfRule type="cellIs" dxfId="826" priority="412" stopIfTrue="1" operator="equal">
      <formula>4987</formula>
    </cfRule>
  </conditionalFormatting>
  <conditionalFormatting sqref="G835">
    <cfRule type="cellIs" dxfId="825" priority="413" stopIfTrue="1" operator="equal">
      <formula>4987</formula>
    </cfRule>
  </conditionalFormatting>
  <conditionalFormatting sqref="K836">
    <cfRule type="cellIs" dxfId="824" priority="414" operator="lessThan">
      <formula>0</formula>
    </cfRule>
  </conditionalFormatting>
  <conditionalFormatting sqref="G836">
    <cfRule type="cellIs" dxfId="823" priority="415" stopIfTrue="1" operator="equal">
      <formula>4987</formula>
    </cfRule>
  </conditionalFormatting>
  <conditionalFormatting sqref="G836">
    <cfRule type="cellIs" dxfId="822" priority="416" stopIfTrue="1" operator="equal">
      <formula>4987</formula>
    </cfRule>
  </conditionalFormatting>
  <conditionalFormatting sqref="G874:G876">
    <cfRule type="cellIs" dxfId="821" priority="417" stopIfTrue="1" operator="equal">
      <formula>4987</formula>
    </cfRule>
  </conditionalFormatting>
  <conditionalFormatting sqref="G874:G876">
    <cfRule type="cellIs" dxfId="820" priority="418" stopIfTrue="1" operator="equal">
      <formula>4987</formula>
    </cfRule>
  </conditionalFormatting>
  <conditionalFormatting sqref="G864:G865">
    <cfRule type="cellIs" dxfId="819" priority="419" stopIfTrue="1" operator="equal">
      <formula>4987</formula>
    </cfRule>
  </conditionalFormatting>
  <conditionalFormatting sqref="G864:G865">
    <cfRule type="cellIs" dxfId="818" priority="420" stopIfTrue="1" operator="equal">
      <formula>4987</formula>
    </cfRule>
  </conditionalFormatting>
  <conditionalFormatting sqref="G870:G871">
    <cfRule type="cellIs" dxfId="817" priority="421" stopIfTrue="1" operator="equal">
      <formula>4987</formula>
    </cfRule>
  </conditionalFormatting>
  <conditionalFormatting sqref="G870:G871">
    <cfRule type="cellIs" dxfId="816" priority="422" stopIfTrue="1" operator="equal">
      <formula>4987</formula>
    </cfRule>
  </conditionalFormatting>
  <conditionalFormatting sqref="K874:K876">
    <cfRule type="cellIs" dxfId="815" priority="423" operator="lessThan">
      <formula>0</formula>
    </cfRule>
  </conditionalFormatting>
  <conditionalFormatting sqref="K870:K871">
    <cfRule type="cellIs" dxfId="814" priority="424" operator="lessThan">
      <formula>0</formula>
    </cfRule>
  </conditionalFormatting>
  <conditionalFormatting sqref="G872:G873">
    <cfRule type="cellIs" dxfId="813" priority="425" stopIfTrue="1" operator="equal">
      <formula>4987</formula>
    </cfRule>
  </conditionalFormatting>
  <conditionalFormatting sqref="G872:G873">
    <cfRule type="cellIs" dxfId="812" priority="426" stopIfTrue="1" operator="equal">
      <formula>4987</formula>
    </cfRule>
  </conditionalFormatting>
  <conditionalFormatting sqref="K872:K873">
    <cfRule type="cellIs" dxfId="811" priority="427" operator="lessThan">
      <formula>0</formula>
    </cfRule>
  </conditionalFormatting>
  <conditionalFormatting sqref="G887:G888">
    <cfRule type="cellIs" dxfId="810" priority="428" stopIfTrue="1" operator="equal">
      <formula>4987</formula>
    </cfRule>
  </conditionalFormatting>
  <conditionalFormatting sqref="G887:G888">
    <cfRule type="cellIs" dxfId="809" priority="429" stopIfTrue="1" operator="equal">
      <formula>4987</formula>
    </cfRule>
  </conditionalFormatting>
  <conditionalFormatting sqref="K866:K867">
    <cfRule type="cellIs" dxfId="808" priority="430" operator="lessThan">
      <formula>0</formula>
    </cfRule>
  </conditionalFormatting>
  <conditionalFormatting sqref="G866:G867">
    <cfRule type="cellIs" dxfId="807" priority="431" stopIfTrue="1" operator="equal">
      <formula>4987</formula>
    </cfRule>
  </conditionalFormatting>
  <conditionalFormatting sqref="G866:G867">
    <cfRule type="cellIs" dxfId="806" priority="432" stopIfTrue="1" operator="equal">
      <formula>4987</formula>
    </cfRule>
  </conditionalFormatting>
  <conditionalFormatting sqref="K868:K869">
    <cfRule type="cellIs" dxfId="805" priority="433" operator="lessThan">
      <formula>0</formula>
    </cfRule>
  </conditionalFormatting>
  <conditionalFormatting sqref="G868:G869">
    <cfRule type="cellIs" dxfId="804" priority="434" stopIfTrue="1" operator="equal">
      <formula>4987</formula>
    </cfRule>
  </conditionalFormatting>
  <conditionalFormatting sqref="G868:G869">
    <cfRule type="cellIs" dxfId="803" priority="435" stopIfTrue="1" operator="equal">
      <formula>4987</formula>
    </cfRule>
  </conditionalFormatting>
  <conditionalFormatting sqref="K864:K865">
    <cfRule type="cellIs" dxfId="802" priority="436" operator="lessThan">
      <formula>0</formula>
    </cfRule>
  </conditionalFormatting>
  <conditionalFormatting sqref="G889:G891">
    <cfRule type="cellIs" dxfId="801" priority="437" stopIfTrue="1" operator="equal">
      <formula>4987</formula>
    </cfRule>
  </conditionalFormatting>
  <conditionalFormatting sqref="G889:G891">
    <cfRule type="cellIs" dxfId="800" priority="438" stopIfTrue="1" operator="equal">
      <formula>4987</formula>
    </cfRule>
  </conditionalFormatting>
  <conditionalFormatting sqref="K862:K863">
    <cfRule type="cellIs" dxfId="799" priority="439" operator="lessThan">
      <formula>0</formula>
    </cfRule>
  </conditionalFormatting>
  <conditionalFormatting sqref="G862:G863">
    <cfRule type="cellIs" dxfId="798" priority="440" stopIfTrue="1" operator="equal">
      <formula>4987</formula>
    </cfRule>
  </conditionalFormatting>
  <conditionalFormatting sqref="G862:G863">
    <cfRule type="cellIs" dxfId="797" priority="441" stopIfTrue="1" operator="equal">
      <formula>4987</formula>
    </cfRule>
  </conditionalFormatting>
  <conditionalFormatting sqref="G878">
    <cfRule type="cellIs" dxfId="796" priority="442" stopIfTrue="1" operator="equal">
      <formula>4987</formula>
    </cfRule>
  </conditionalFormatting>
  <conditionalFormatting sqref="G878">
    <cfRule type="cellIs" dxfId="795" priority="443" stopIfTrue="1" operator="equal">
      <formula>4987</formula>
    </cfRule>
  </conditionalFormatting>
  <conditionalFormatting sqref="K877">
    <cfRule type="cellIs" dxfId="794" priority="444" operator="lessThan">
      <formula>0</formula>
    </cfRule>
  </conditionalFormatting>
  <conditionalFormatting sqref="K895:K896">
    <cfRule type="cellIs" dxfId="793" priority="445" operator="lessThan">
      <formula>0</formula>
    </cfRule>
  </conditionalFormatting>
  <conditionalFormatting sqref="G895:G896">
    <cfRule type="cellIs" dxfId="792" priority="446" stopIfTrue="1" operator="equal">
      <formula>4987</formula>
    </cfRule>
  </conditionalFormatting>
  <conditionalFormatting sqref="G895:G896">
    <cfRule type="cellIs" dxfId="791" priority="447" stopIfTrue="1" operator="equal">
      <formula>4987</formula>
    </cfRule>
  </conditionalFormatting>
  <conditionalFormatting sqref="K897:K899">
    <cfRule type="cellIs" dxfId="790" priority="448" operator="lessThan">
      <formula>0</formula>
    </cfRule>
  </conditionalFormatting>
  <conditionalFormatting sqref="K878">
    <cfRule type="cellIs" dxfId="789" priority="449" operator="lessThan">
      <formula>0</formula>
    </cfRule>
  </conditionalFormatting>
  <conditionalFormatting sqref="K900:K908">
    <cfRule type="cellIs" dxfId="788" priority="450" operator="lessThan">
      <formula>0</formula>
    </cfRule>
  </conditionalFormatting>
  <conditionalFormatting sqref="G884:G886">
    <cfRule type="cellIs" dxfId="787" priority="451" stopIfTrue="1" operator="equal">
      <formula>4987</formula>
    </cfRule>
  </conditionalFormatting>
  <conditionalFormatting sqref="G884:G886">
    <cfRule type="cellIs" dxfId="786" priority="452" stopIfTrue="1" operator="equal">
      <formula>4987</formula>
    </cfRule>
  </conditionalFormatting>
  <conditionalFormatting sqref="K883">
    <cfRule type="cellIs" dxfId="785" priority="453" operator="lessThan">
      <formula>0</formula>
    </cfRule>
  </conditionalFormatting>
  <conditionalFormatting sqref="K919:K920 K923">
    <cfRule type="cellIs" dxfId="784" priority="454" operator="lessThan">
      <formula>0</formula>
    </cfRule>
  </conditionalFormatting>
  <conditionalFormatting sqref="G897:G899">
    <cfRule type="cellIs" dxfId="783" priority="455" stopIfTrue="1" operator="equal">
      <formula>4987</formula>
    </cfRule>
  </conditionalFormatting>
  <conditionalFormatting sqref="G897:G899">
    <cfRule type="cellIs" dxfId="782" priority="456" stopIfTrue="1" operator="equal">
      <formula>4987</formula>
    </cfRule>
  </conditionalFormatting>
  <conditionalFormatting sqref="G913:G916">
    <cfRule type="cellIs" dxfId="781" priority="457" stopIfTrue="1" operator="equal">
      <formula>4987</formula>
    </cfRule>
  </conditionalFormatting>
  <conditionalFormatting sqref="G913:G916">
    <cfRule type="cellIs" dxfId="780" priority="458" stopIfTrue="1" operator="equal">
      <formula>4987</formula>
    </cfRule>
  </conditionalFormatting>
  <conditionalFormatting sqref="K912">
    <cfRule type="cellIs" dxfId="779" priority="459" operator="lessThan">
      <formula>0</formula>
    </cfRule>
  </conditionalFormatting>
  <conditionalFormatting sqref="K955">
    <cfRule type="cellIs" dxfId="778" priority="460" operator="lessThan">
      <formula>0</formula>
    </cfRule>
  </conditionalFormatting>
  <conditionalFormatting sqref="G900:G908">
    <cfRule type="cellIs" dxfId="777" priority="461" stopIfTrue="1" operator="equal">
      <formula>4987</formula>
    </cfRule>
  </conditionalFormatting>
  <conditionalFormatting sqref="G900:G908">
    <cfRule type="cellIs" dxfId="776" priority="462" stopIfTrue="1" operator="equal">
      <formula>4987</formula>
    </cfRule>
  </conditionalFormatting>
  <conditionalFormatting sqref="G956:G957">
    <cfRule type="cellIs" dxfId="775" priority="463" stopIfTrue="1" operator="equal">
      <formula>4987</formula>
    </cfRule>
  </conditionalFormatting>
  <conditionalFormatting sqref="G956:G957">
    <cfRule type="cellIs" dxfId="774" priority="464" stopIfTrue="1" operator="equal">
      <formula>4987</formula>
    </cfRule>
  </conditionalFormatting>
  <conditionalFormatting sqref="G918 G920">
    <cfRule type="cellIs" dxfId="773" priority="465" stopIfTrue="1" operator="equal">
      <formula>4987</formula>
    </cfRule>
  </conditionalFormatting>
  <conditionalFormatting sqref="G918 G920">
    <cfRule type="cellIs" dxfId="772" priority="466" stopIfTrue="1" operator="equal">
      <formula>4987</formula>
    </cfRule>
  </conditionalFormatting>
  <conditionalFormatting sqref="K917 K919">
    <cfRule type="cellIs" dxfId="771" priority="467" operator="lessThan">
      <formula>0</formula>
    </cfRule>
  </conditionalFormatting>
  <conditionalFormatting sqref="K889:K891">
    <cfRule type="cellIs" dxfId="770" priority="468" operator="lessThan">
      <formula>0</formula>
    </cfRule>
  </conditionalFormatting>
  <conditionalFormatting sqref="K892:K893">
    <cfRule type="cellIs" dxfId="769" priority="469" operator="lessThan">
      <formula>0</formula>
    </cfRule>
  </conditionalFormatting>
  <conditionalFormatting sqref="G892:G893">
    <cfRule type="cellIs" dxfId="768" priority="470" stopIfTrue="1" operator="equal">
      <formula>4987</formula>
    </cfRule>
  </conditionalFormatting>
  <conditionalFormatting sqref="G892:G893">
    <cfRule type="cellIs" dxfId="767" priority="471" stopIfTrue="1" operator="equal">
      <formula>4987</formula>
    </cfRule>
  </conditionalFormatting>
  <conditionalFormatting sqref="K884:K886">
    <cfRule type="cellIs" dxfId="766" priority="472" operator="lessThan">
      <formula>0</formula>
    </cfRule>
  </conditionalFormatting>
  <conditionalFormatting sqref="K887:K888">
    <cfRule type="cellIs" dxfId="765" priority="473" operator="lessThan">
      <formula>0</formula>
    </cfRule>
  </conditionalFormatting>
  <conditionalFormatting sqref="G930:G932">
    <cfRule type="cellIs" dxfId="764" priority="474" stopIfTrue="1" operator="equal">
      <formula>4987</formula>
    </cfRule>
  </conditionalFormatting>
  <conditionalFormatting sqref="G930:G932">
    <cfRule type="cellIs" dxfId="763" priority="475" stopIfTrue="1" operator="equal">
      <formula>4987</formula>
    </cfRule>
  </conditionalFormatting>
  <conditionalFormatting sqref="G894">
    <cfRule type="cellIs" dxfId="762" priority="476" stopIfTrue="1" operator="equal">
      <formula>4987</formula>
    </cfRule>
  </conditionalFormatting>
  <conditionalFormatting sqref="G894">
    <cfRule type="cellIs" dxfId="761" priority="477" stopIfTrue="1" operator="equal">
      <formula>4987</formula>
    </cfRule>
  </conditionalFormatting>
  <conditionalFormatting sqref="K894">
    <cfRule type="cellIs" dxfId="760" priority="478" operator="lessThan">
      <formula>0</formula>
    </cfRule>
  </conditionalFormatting>
  <conditionalFormatting sqref="K913:K916">
    <cfRule type="cellIs" dxfId="759" priority="479" operator="lessThan">
      <formula>0</formula>
    </cfRule>
  </conditionalFormatting>
  <conditionalFormatting sqref="G943">
    <cfRule type="cellIs" dxfId="758" priority="480" stopIfTrue="1" operator="equal">
      <formula>4987</formula>
    </cfRule>
  </conditionalFormatting>
  <conditionalFormatting sqref="G943">
    <cfRule type="cellIs" dxfId="757" priority="481" stopIfTrue="1" operator="equal">
      <formula>4987</formula>
    </cfRule>
  </conditionalFormatting>
  <conditionalFormatting sqref="G941:G942">
    <cfRule type="cellIs" dxfId="756" priority="482" stopIfTrue="1" operator="equal">
      <formula>4987</formula>
    </cfRule>
  </conditionalFormatting>
  <conditionalFormatting sqref="G941:G942">
    <cfRule type="cellIs" dxfId="755" priority="483" stopIfTrue="1" operator="equal">
      <formula>4987</formula>
    </cfRule>
  </conditionalFormatting>
  <conditionalFormatting sqref="K941:K942">
    <cfRule type="cellIs" dxfId="754" priority="484" operator="lessThan">
      <formula>0</formula>
    </cfRule>
  </conditionalFormatting>
  <conditionalFormatting sqref="K918 K920">
    <cfRule type="cellIs" dxfId="753" priority="485" operator="lessThan">
      <formula>0</formula>
    </cfRule>
  </conditionalFormatting>
  <conditionalFormatting sqref="K927">
    <cfRule type="cellIs" dxfId="752" priority="486" operator="lessThan">
      <formula>0</formula>
    </cfRule>
  </conditionalFormatting>
  <conditionalFormatting sqref="G950">
    <cfRule type="cellIs" dxfId="751" priority="487" stopIfTrue="1" operator="equal">
      <formula>4987</formula>
    </cfRule>
  </conditionalFormatting>
  <conditionalFormatting sqref="G950">
    <cfRule type="cellIs" dxfId="750" priority="488" stopIfTrue="1" operator="equal">
      <formula>4987</formula>
    </cfRule>
  </conditionalFormatting>
  <conditionalFormatting sqref="K940">
    <cfRule type="cellIs" dxfId="749" priority="489" operator="lessThan">
      <formula>0</formula>
    </cfRule>
  </conditionalFormatting>
  <conditionalFormatting sqref="K950">
    <cfRule type="cellIs" dxfId="748" priority="490" operator="lessThan">
      <formula>0</formula>
    </cfRule>
  </conditionalFormatting>
  <conditionalFormatting sqref="K958">
    <cfRule type="cellIs" dxfId="747" priority="491" operator="lessThan">
      <formula>0</formula>
    </cfRule>
  </conditionalFormatting>
  <conditionalFormatting sqref="K949">
    <cfRule type="cellIs" dxfId="746" priority="492" operator="lessThan">
      <formula>0</formula>
    </cfRule>
  </conditionalFormatting>
  <conditionalFormatting sqref="K930:K932">
    <cfRule type="cellIs" dxfId="745" priority="493" operator="lessThan">
      <formula>0</formula>
    </cfRule>
  </conditionalFormatting>
  <conditionalFormatting sqref="K943">
    <cfRule type="cellIs" dxfId="744" priority="494" operator="lessThan">
      <formula>0</formula>
    </cfRule>
  </conditionalFormatting>
  <conditionalFormatting sqref="G951:G952">
    <cfRule type="cellIs" dxfId="743" priority="495" stopIfTrue="1" operator="equal">
      <formula>4987</formula>
    </cfRule>
  </conditionalFormatting>
  <conditionalFormatting sqref="G951:G952">
    <cfRule type="cellIs" dxfId="742" priority="496" stopIfTrue="1" operator="equal">
      <formula>4987</formula>
    </cfRule>
  </conditionalFormatting>
  <conditionalFormatting sqref="K951:K952">
    <cfRule type="cellIs" dxfId="741" priority="497" operator="lessThan">
      <formula>0</formula>
    </cfRule>
  </conditionalFormatting>
  <conditionalFormatting sqref="K962">
    <cfRule type="cellIs" dxfId="740" priority="498" operator="lessThan">
      <formula>0</formula>
    </cfRule>
  </conditionalFormatting>
  <conditionalFormatting sqref="K956:K957">
    <cfRule type="cellIs" dxfId="739" priority="499" operator="lessThan">
      <formula>0</formula>
    </cfRule>
  </conditionalFormatting>
  <conditionalFormatting sqref="G995:G996">
    <cfRule type="cellIs" dxfId="738" priority="500" stopIfTrue="1" operator="equal">
      <formula>4987</formula>
    </cfRule>
  </conditionalFormatting>
  <conditionalFormatting sqref="G995:G996">
    <cfRule type="cellIs" dxfId="737" priority="501" stopIfTrue="1" operator="equal">
      <formula>4987</formula>
    </cfRule>
  </conditionalFormatting>
  <conditionalFormatting sqref="K995:K996">
    <cfRule type="cellIs" dxfId="736" priority="502" operator="lessThan">
      <formula>0</formula>
    </cfRule>
  </conditionalFormatting>
  <conditionalFormatting sqref="G976:G977">
    <cfRule type="cellIs" dxfId="735" priority="503" stopIfTrue="1" operator="equal">
      <formula>4987</formula>
    </cfRule>
  </conditionalFormatting>
  <conditionalFormatting sqref="G976:G977">
    <cfRule type="cellIs" dxfId="734" priority="504" stopIfTrue="1" operator="equal">
      <formula>4987</formula>
    </cfRule>
  </conditionalFormatting>
  <conditionalFormatting sqref="K976:K977">
    <cfRule type="cellIs" dxfId="733" priority="505" operator="lessThan">
      <formula>0</formula>
    </cfRule>
  </conditionalFormatting>
  <conditionalFormatting sqref="K972:K975">
    <cfRule type="cellIs" dxfId="732" priority="506" operator="lessThan">
      <formula>0</formula>
    </cfRule>
  </conditionalFormatting>
  <conditionalFormatting sqref="G1034:G1036">
    <cfRule type="cellIs" dxfId="731" priority="507" stopIfTrue="1" operator="equal">
      <formula>4987</formula>
    </cfRule>
  </conditionalFormatting>
  <conditionalFormatting sqref="G1034:G1036">
    <cfRule type="cellIs" dxfId="730" priority="508" stopIfTrue="1" operator="equal">
      <formula>4987</formula>
    </cfRule>
  </conditionalFormatting>
  <conditionalFormatting sqref="K999">
    <cfRule type="cellIs" dxfId="729" priority="509" operator="lessThan">
      <formula>0</formula>
    </cfRule>
  </conditionalFormatting>
  <conditionalFormatting sqref="G982:G983">
    <cfRule type="cellIs" dxfId="728" priority="510" stopIfTrue="1" operator="equal">
      <formula>4987</formula>
    </cfRule>
  </conditionalFormatting>
  <conditionalFormatting sqref="G982:G983">
    <cfRule type="cellIs" dxfId="727" priority="511" stopIfTrue="1" operator="equal">
      <formula>4987</formula>
    </cfRule>
  </conditionalFormatting>
  <conditionalFormatting sqref="K982:K983">
    <cfRule type="cellIs" dxfId="726" priority="512" operator="lessThan">
      <formula>0</formula>
    </cfRule>
  </conditionalFormatting>
  <conditionalFormatting sqref="G979:G981">
    <cfRule type="cellIs" dxfId="725" priority="513" stopIfTrue="1" operator="equal">
      <formula>4987</formula>
    </cfRule>
  </conditionalFormatting>
  <conditionalFormatting sqref="G979:G981">
    <cfRule type="cellIs" dxfId="724" priority="514" stopIfTrue="1" operator="equal">
      <formula>4987</formula>
    </cfRule>
  </conditionalFormatting>
  <conditionalFormatting sqref="K979:K981">
    <cfRule type="cellIs" dxfId="723" priority="515" operator="lessThan">
      <formula>0</formula>
    </cfRule>
  </conditionalFormatting>
  <conditionalFormatting sqref="K978">
    <cfRule type="cellIs" dxfId="722" priority="516" operator="lessThan">
      <formula>0</formula>
    </cfRule>
  </conditionalFormatting>
  <conditionalFormatting sqref="K993">
    <cfRule type="cellIs" dxfId="721" priority="517" operator="lessThan">
      <formula>0</formula>
    </cfRule>
  </conditionalFormatting>
  <conditionalFormatting sqref="G1053:G1055">
    <cfRule type="cellIs" dxfId="720" priority="518" stopIfTrue="1" operator="equal">
      <formula>4987</formula>
    </cfRule>
  </conditionalFormatting>
  <conditionalFormatting sqref="G1053:G1055">
    <cfRule type="cellIs" dxfId="719" priority="519" stopIfTrue="1" operator="equal">
      <formula>4987</formula>
    </cfRule>
  </conditionalFormatting>
  <conditionalFormatting sqref="K1033">
    <cfRule type="cellIs" dxfId="718" priority="520" operator="lessThan">
      <formula>0</formula>
    </cfRule>
  </conditionalFormatting>
  <conditionalFormatting sqref="K1034:K1036">
    <cfRule type="cellIs" dxfId="717" priority="521" operator="lessThan">
      <formula>0</formula>
    </cfRule>
  </conditionalFormatting>
  <conditionalFormatting sqref="G999">
    <cfRule type="cellIs" dxfId="716" priority="522" stopIfTrue="1" operator="equal">
      <formula>4987</formula>
    </cfRule>
  </conditionalFormatting>
  <conditionalFormatting sqref="G999">
    <cfRule type="cellIs" dxfId="715" priority="523" stopIfTrue="1" operator="equal">
      <formula>4987</formula>
    </cfRule>
  </conditionalFormatting>
  <conditionalFormatting sqref="K998">
    <cfRule type="cellIs" dxfId="714" priority="524" operator="lessThan">
      <formula>0</formula>
    </cfRule>
  </conditionalFormatting>
  <conditionalFormatting sqref="G1006">
    <cfRule type="cellIs" dxfId="713" priority="525" stopIfTrue="1" operator="equal">
      <formula>4987</formula>
    </cfRule>
  </conditionalFormatting>
  <conditionalFormatting sqref="G1006">
    <cfRule type="cellIs" dxfId="712" priority="526" stopIfTrue="1" operator="equal">
      <formula>4987</formula>
    </cfRule>
  </conditionalFormatting>
  <conditionalFormatting sqref="K1052">
    <cfRule type="cellIs" dxfId="711" priority="527" operator="lessThan">
      <formula>0</formula>
    </cfRule>
  </conditionalFormatting>
  <conditionalFormatting sqref="G1037">
    <cfRule type="cellIs" dxfId="710" priority="528" stopIfTrue="1" operator="equal">
      <formula>4987</formula>
    </cfRule>
  </conditionalFormatting>
  <conditionalFormatting sqref="G1037">
    <cfRule type="cellIs" dxfId="709" priority="529" stopIfTrue="1" operator="equal">
      <formula>4987</formula>
    </cfRule>
  </conditionalFormatting>
  <conditionalFormatting sqref="K1037">
    <cfRule type="cellIs" dxfId="708" priority="530" operator="lessThan">
      <formula>0</formula>
    </cfRule>
  </conditionalFormatting>
  <conditionalFormatting sqref="G1002:G1003">
    <cfRule type="cellIs" dxfId="707" priority="531" stopIfTrue="1" operator="equal">
      <formula>4987</formula>
    </cfRule>
  </conditionalFormatting>
  <conditionalFormatting sqref="G1002:G1003">
    <cfRule type="cellIs" dxfId="706" priority="532" stopIfTrue="1" operator="equal">
      <formula>4987</formula>
    </cfRule>
  </conditionalFormatting>
  <conditionalFormatting sqref="K1002:K1003">
    <cfRule type="cellIs" dxfId="705" priority="533" operator="lessThan">
      <formula>0</formula>
    </cfRule>
  </conditionalFormatting>
  <conditionalFormatting sqref="G997">
    <cfRule type="cellIs" dxfId="704" priority="534" stopIfTrue="1" operator="equal">
      <formula>4987</formula>
    </cfRule>
  </conditionalFormatting>
  <conditionalFormatting sqref="G997">
    <cfRule type="cellIs" dxfId="703" priority="535" stopIfTrue="1" operator="equal">
      <formula>4987</formula>
    </cfRule>
  </conditionalFormatting>
  <conditionalFormatting sqref="K997">
    <cfRule type="cellIs" dxfId="702" priority="536" operator="lessThan">
      <formula>0</formula>
    </cfRule>
  </conditionalFormatting>
  <conditionalFormatting sqref="G1081 G1087">
    <cfRule type="cellIs" dxfId="701" priority="537" stopIfTrue="1" operator="equal">
      <formula>4987</formula>
    </cfRule>
  </conditionalFormatting>
  <conditionalFormatting sqref="G1081 G1087">
    <cfRule type="cellIs" dxfId="700" priority="538" stopIfTrue="1" operator="equal">
      <formula>4987</formula>
    </cfRule>
  </conditionalFormatting>
  <conditionalFormatting sqref="K1006">
    <cfRule type="cellIs" dxfId="699" priority="539" operator="lessThan">
      <formula>0</formula>
    </cfRule>
  </conditionalFormatting>
  <conditionalFormatting sqref="G1000:G1001">
    <cfRule type="cellIs" dxfId="698" priority="540" stopIfTrue="1" operator="equal">
      <formula>4987</formula>
    </cfRule>
  </conditionalFormatting>
  <conditionalFormatting sqref="G1000:G1001">
    <cfRule type="cellIs" dxfId="697" priority="541" stopIfTrue="1" operator="equal">
      <formula>4987</formula>
    </cfRule>
  </conditionalFormatting>
  <conditionalFormatting sqref="K1053:K1055">
    <cfRule type="cellIs" dxfId="696" priority="542" operator="lessThan">
      <formula>0</formula>
    </cfRule>
  </conditionalFormatting>
  <conditionalFormatting sqref="K1073">
    <cfRule type="cellIs" dxfId="695" priority="543" operator="lessThan">
      <formula>0</formula>
    </cfRule>
  </conditionalFormatting>
  <conditionalFormatting sqref="K1000:K1001">
    <cfRule type="cellIs" dxfId="694" priority="544" operator="lessThan">
      <formula>0</formula>
    </cfRule>
  </conditionalFormatting>
  <conditionalFormatting sqref="K1042">
    <cfRule type="cellIs" dxfId="693" priority="545" operator="lessThan">
      <formula>0</formula>
    </cfRule>
  </conditionalFormatting>
  <conditionalFormatting sqref="K1074">
    <cfRule type="cellIs" dxfId="692" priority="546" operator="lessThan">
      <formula>0</formula>
    </cfRule>
  </conditionalFormatting>
  <conditionalFormatting sqref="K1081 K1087">
    <cfRule type="cellIs" dxfId="691" priority="547" operator="lessThan">
      <formula>0</formula>
    </cfRule>
  </conditionalFormatting>
  <conditionalFormatting sqref="G1045:G1046">
    <cfRule type="cellIs" dxfId="690" priority="548" stopIfTrue="1" operator="equal">
      <formula>4987</formula>
    </cfRule>
  </conditionalFormatting>
  <conditionalFormatting sqref="G1045:G1046">
    <cfRule type="cellIs" dxfId="689" priority="549" stopIfTrue="1" operator="equal">
      <formula>4987</formula>
    </cfRule>
  </conditionalFormatting>
  <conditionalFormatting sqref="G1047:G1048">
    <cfRule type="cellIs" dxfId="688" priority="550" stopIfTrue="1" operator="equal">
      <formula>4987</formula>
    </cfRule>
  </conditionalFormatting>
  <conditionalFormatting sqref="G1047:G1048">
    <cfRule type="cellIs" dxfId="687" priority="551" stopIfTrue="1" operator="equal">
      <formula>4987</formula>
    </cfRule>
  </conditionalFormatting>
  <conditionalFormatting sqref="K1047:K1048">
    <cfRule type="cellIs" dxfId="686" priority="552" operator="lessThan">
      <formula>0</formula>
    </cfRule>
  </conditionalFormatting>
  <conditionalFormatting sqref="K1004:K1005">
    <cfRule type="cellIs" dxfId="685" priority="553" operator="lessThan">
      <formula>0</formula>
    </cfRule>
  </conditionalFormatting>
  <conditionalFormatting sqref="G1004:G1005">
    <cfRule type="cellIs" dxfId="684" priority="554" stopIfTrue="1" operator="equal">
      <formula>4987</formula>
    </cfRule>
  </conditionalFormatting>
  <conditionalFormatting sqref="G1004:G1005">
    <cfRule type="cellIs" dxfId="683" priority="555" stopIfTrue="1" operator="equal">
      <formula>4987</formula>
    </cfRule>
  </conditionalFormatting>
  <conditionalFormatting sqref="G1077:G1078">
    <cfRule type="cellIs" dxfId="682" priority="556" stopIfTrue="1" operator="equal">
      <formula>4987</formula>
    </cfRule>
  </conditionalFormatting>
  <conditionalFormatting sqref="G1077:G1078">
    <cfRule type="cellIs" dxfId="681" priority="557" stopIfTrue="1" operator="equal">
      <formula>4987</formula>
    </cfRule>
  </conditionalFormatting>
  <conditionalFormatting sqref="K1099">
    <cfRule type="cellIs" dxfId="680" priority="558" operator="lessThan">
      <formula>0</formula>
    </cfRule>
  </conditionalFormatting>
  <conditionalFormatting sqref="G1056:G1057">
    <cfRule type="cellIs" dxfId="679" priority="559" stopIfTrue="1" operator="equal">
      <formula>4987</formula>
    </cfRule>
  </conditionalFormatting>
  <conditionalFormatting sqref="G1056:G1057">
    <cfRule type="cellIs" dxfId="678" priority="560" stopIfTrue="1" operator="equal">
      <formula>4987</formula>
    </cfRule>
  </conditionalFormatting>
  <conditionalFormatting sqref="K1045:K1046">
    <cfRule type="cellIs" dxfId="677" priority="561" operator="lessThan">
      <formula>0</formula>
    </cfRule>
  </conditionalFormatting>
  <conditionalFormatting sqref="K1056:K1057">
    <cfRule type="cellIs" dxfId="676" priority="562" operator="lessThan">
      <formula>0</formula>
    </cfRule>
  </conditionalFormatting>
  <conditionalFormatting sqref="G1073">
    <cfRule type="cellIs" dxfId="675" priority="563" stopIfTrue="1" operator="equal">
      <formula>4987</formula>
    </cfRule>
  </conditionalFormatting>
  <conditionalFormatting sqref="G1073">
    <cfRule type="cellIs" dxfId="674" priority="564" stopIfTrue="1" operator="equal">
      <formula>4987</formula>
    </cfRule>
  </conditionalFormatting>
  <conditionalFormatting sqref="K1072">
    <cfRule type="cellIs" dxfId="673" priority="565" operator="lessThan">
      <formula>0</formula>
    </cfRule>
  </conditionalFormatting>
  <conditionalFormatting sqref="K1049:K1051">
    <cfRule type="cellIs" dxfId="672" priority="566" operator="lessThan">
      <formula>0</formula>
    </cfRule>
  </conditionalFormatting>
  <conditionalFormatting sqref="G1049:G1051">
    <cfRule type="cellIs" dxfId="671" priority="567" stopIfTrue="1" operator="equal">
      <formula>4987</formula>
    </cfRule>
  </conditionalFormatting>
  <conditionalFormatting sqref="G1049:G1051">
    <cfRule type="cellIs" dxfId="670" priority="568" stopIfTrue="1" operator="equal">
      <formula>4987</formula>
    </cfRule>
  </conditionalFormatting>
  <conditionalFormatting sqref="K1077:K1078">
    <cfRule type="cellIs" dxfId="669" priority="569" operator="lessThan">
      <formula>0</formula>
    </cfRule>
  </conditionalFormatting>
  <conditionalFormatting sqref="K1082">
    <cfRule type="cellIs" dxfId="668" priority="570" operator="lessThan">
      <formula>0</formula>
    </cfRule>
  </conditionalFormatting>
  <conditionalFormatting sqref="G1082">
    <cfRule type="cellIs" dxfId="667" priority="571" stopIfTrue="1" operator="equal">
      <formula>4987</formula>
    </cfRule>
  </conditionalFormatting>
  <conditionalFormatting sqref="G1082">
    <cfRule type="cellIs" dxfId="666" priority="572" stopIfTrue="1" operator="equal">
      <formula>4987</formula>
    </cfRule>
  </conditionalFormatting>
  <conditionalFormatting sqref="K1109:K1111">
    <cfRule type="cellIs" dxfId="665" priority="573" operator="lessThan">
      <formula>0</formula>
    </cfRule>
  </conditionalFormatting>
  <conditionalFormatting sqref="G1085:G1086">
    <cfRule type="cellIs" dxfId="664" priority="574" stopIfTrue="1" operator="equal">
      <formula>4987</formula>
    </cfRule>
  </conditionalFormatting>
  <conditionalFormatting sqref="G1085:G1086">
    <cfRule type="cellIs" dxfId="663" priority="575" stopIfTrue="1" operator="equal">
      <formula>4987</formula>
    </cfRule>
  </conditionalFormatting>
  <conditionalFormatting sqref="K1127">
    <cfRule type="cellIs" dxfId="662" priority="576" operator="lessThan">
      <formula>0</formula>
    </cfRule>
  </conditionalFormatting>
  <conditionalFormatting sqref="K1085:K1086">
    <cfRule type="cellIs" dxfId="661" priority="577" operator="lessThan">
      <formula>0</formula>
    </cfRule>
  </conditionalFormatting>
  <conditionalFormatting sqref="G1075:G1076">
    <cfRule type="cellIs" dxfId="660" priority="578" stopIfTrue="1" operator="equal">
      <formula>4987</formula>
    </cfRule>
  </conditionalFormatting>
  <conditionalFormatting sqref="G1075:G1076">
    <cfRule type="cellIs" dxfId="659" priority="579" stopIfTrue="1" operator="equal">
      <formula>4987</formula>
    </cfRule>
  </conditionalFormatting>
  <conditionalFormatting sqref="K1075:K1076">
    <cfRule type="cellIs" dxfId="658" priority="580" operator="lessThan">
      <formula>0</formula>
    </cfRule>
  </conditionalFormatting>
  <conditionalFormatting sqref="K1093:K1094">
    <cfRule type="cellIs" dxfId="657" priority="581" operator="lessThan">
      <formula>0</formula>
    </cfRule>
  </conditionalFormatting>
  <conditionalFormatting sqref="G1136">
    <cfRule type="cellIs" dxfId="656" priority="582" stopIfTrue="1" operator="equal">
      <formula>4987</formula>
    </cfRule>
  </conditionalFormatting>
  <conditionalFormatting sqref="G1136">
    <cfRule type="cellIs" dxfId="655" priority="583" stopIfTrue="1" operator="equal">
      <formula>4987</formula>
    </cfRule>
  </conditionalFormatting>
  <conditionalFormatting sqref="G1187">
    <cfRule type="cellIs" dxfId="654" priority="584" stopIfTrue="1" operator="equal">
      <formula>4987</formula>
    </cfRule>
  </conditionalFormatting>
  <conditionalFormatting sqref="G1187">
    <cfRule type="cellIs" dxfId="653" priority="585" stopIfTrue="1" operator="equal">
      <formula>4987</formula>
    </cfRule>
  </conditionalFormatting>
  <conditionalFormatting sqref="K1168:K1170">
    <cfRule type="cellIs" dxfId="652" priority="586" operator="lessThan">
      <formula>0</formula>
    </cfRule>
  </conditionalFormatting>
  <conditionalFormatting sqref="K1136">
    <cfRule type="cellIs" dxfId="651" priority="587" operator="lessThan">
      <formula>0</formula>
    </cfRule>
  </conditionalFormatting>
  <conditionalFormatting sqref="G1116:G1117">
    <cfRule type="cellIs" dxfId="650" priority="588" stopIfTrue="1" operator="equal">
      <formula>4987</formula>
    </cfRule>
  </conditionalFormatting>
  <conditionalFormatting sqref="G1116:G1117">
    <cfRule type="cellIs" dxfId="649" priority="589" stopIfTrue="1" operator="equal">
      <formula>4987</formula>
    </cfRule>
  </conditionalFormatting>
  <conditionalFormatting sqref="K1186">
    <cfRule type="cellIs" dxfId="648" priority="590" operator="lessThan">
      <formula>0</formula>
    </cfRule>
  </conditionalFormatting>
  <conditionalFormatting sqref="G1112:G1113">
    <cfRule type="cellIs" dxfId="647" priority="591" stopIfTrue="1" operator="equal">
      <formula>4987</formula>
    </cfRule>
  </conditionalFormatting>
  <conditionalFormatting sqref="G1112:G1113">
    <cfRule type="cellIs" dxfId="646" priority="592" stopIfTrue="1" operator="equal">
      <formula>4987</formula>
    </cfRule>
  </conditionalFormatting>
  <conditionalFormatting sqref="K1112:K1113">
    <cfRule type="cellIs" dxfId="645" priority="593" operator="lessThan">
      <formula>0</formula>
    </cfRule>
  </conditionalFormatting>
  <conditionalFormatting sqref="K1133:K1135">
    <cfRule type="cellIs" dxfId="644" priority="594" operator="lessThan">
      <formula>0</formula>
    </cfRule>
  </conditionalFormatting>
  <conditionalFormatting sqref="G1083:G1084">
    <cfRule type="cellIs" dxfId="643" priority="595" stopIfTrue="1" operator="equal">
      <formula>4987</formula>
    </cfRule>
  </conditionalFormatting>
  <conditionalFormatting sqref="G1083:G1084">
    <cfRule type="cellIs" dxfId="642" priority="596" stopIfTrue="1" operator="equal">
      <formula>4987</formula>
    </cfRule>
  </conditionalFormatting>
  <conditionalFormatting sqref="K1083:K1084">
    <cfRule type="cellIs" dxfId="641" priority="597" operator="lessThan">
      <formula>0</formula>
    </cfRule>
  </conditionalFormatting>
  <conditionalFormatting sqref="K1104">
    <cfRule type="cellIs" dxfId="640" priority="598" operator="lessThan">
      <formula>0</formula>
    </cfRule>
  </conditionalFormatting>
  <conditionalFormatting sqref="G1220">
    <cfRule type="cellIs" dxfId="639" priority="599" stopIfTrue="1" operator="equal">
      <formula>4987</formula>
    </cfRule>
  </conditionalFormatting>
  <conditionalFormatting sqref="G1220">
    <cfRule type="cellIs" dxfId="638" priority="600" stopIfTrue="1" operator="equal">
      <formula>4987</formula>
    </cfRule>
  </conditionalFormatting>
  <conditionalFormatting sqref="K1187">
    <cfRule type="cellIs" dxfId="637" priority="601" operator="lessThan">
      <formula>0</formula>
    </cfRule>
  </conditionalFormatting>
  <conditionalFormatting sqref="G1109:G1111">
    <cfRule type="cellIs" dxfId="636" priority="602" stopIfTrue="1" operator="equal">
      <formula>4987</formula>
    </cfRule>
  </conditionalFormatting>
  <conditionalFormatting sqref="G1109:G1111">
    <cfRule type="cellIs" dxfId="635" priority="603" stopIfTrue="1" operator="equal">
      <formula>4987</formula>
    </cfRule>
  </conditionalFormatting>
  <conditionalFormatting sqref="K1108">
    <cfRule type="cellIs" dxfId="634" priority="604" operator="lessThan">
      <formula>0</formula>
    </cfRule>
  </conditionalFormatting>
  <conditionalFormatting sqref="K1116:K1117">
    <cfRule type="cellIs" dxfId="633" priority="605" operator="lessThan">
      <formula>0</formula>
    </cfRule>
  </conditionalFormatting>
  <conditionalFormatting sqref="G1137:G1139">
    <cfRule type="cellIs" dxfId="632" priority="606" stopIfTrue="1" operator="equal">
      <formula>4987</formula>
    </cfRule>
  </conditionalFormatting>
  <conditionalFormatting sqref="G1137:G1139">
    <cfRule type="cellIs" dxfId="631" priority="607" stopIfTrue="1" operator="equal">
      <formula>4987</formula>
    </cfRule>
  </conditionalFormatting>
  <conditionalFormatting sqref="G1141:G1143">
    <cfRule type="cellIs" dxfId="630" priority="608" stopIfTrue="1" operator="equal">
      <formula>4987</formula>
    </cfRule>
  </conditionalFormatting>
  <conditionalFormatting sqref="G1141:G1143">
    <cfRule type="cellIs" dxfId="629" priority="609" stopIfTrue="1" operator="equal">
      <formula>4987</formula>
    </cfRule>
  </conditionalFormatting>
  <conditionalFormatting sqref="K1220">
    <cfRule type="cellIs" dxfId="628" priority="610" operator="lessThan">
      <formula>0</formula>
    </cfRule>
  </conditionalFormatting>
  <conditionalFormatting sqref="K1219">
    <cfRule type="cellIs" dxfId="627" priority="611" operator="lessThan">
      <formula>0</formula>
    </cfRule>
  </conditionalFormatting>
  <conditionalFormatting sqref="G1242:G1243">
    <cfRule type="cellIs" dxfId="626" priority="612" stopIfTrue="1" operator="equal">
      <formula>4987</formula>
    </cfRule>
  </conditionalFormatting>
  <conditionalFormatting sqref="G1242:G1243">
    <cfRule type="cellIs" dxfId="625" priority="613" stopIfTrue="1" operator="equal">
      <formula>4987</formula>
    </cfRule>
  </conditionalFormatting>
  <conditionalFormatting sqref="K1242:K1243">
    <cfRule type="cellIs" dxfId="624" priority="614" operator="lessThan">
      <formula>0</formula>
    </cfRule>
  </conditionalFormatting>
  <conditionalFormatting sqref="G1114:G1115">
    <cfRule type="cellIs" dxfId="623" priority="615" stopIfTrue="1" operator="equal">
      <formula>4987</formula>
    </cfRule>
  </conditionalFormatting>
  <conditionalFormatting sqref="G1114:G1115">
    <cfRule type="cellIs" dxfId="622" priority="616" stopIfTrue="1" operator="equal">
      <formula>4987</formula>
    </cfRule>
  </conditionalFormatting>
  <conditionalFormatting sqref="G1133:G1135">
    <cfRule type="cellIs" dxfId="621" priority="617" stopIfTrue="1" operator="equal">
      <formula>4987</formula>
    </cfRule>
  </conditionalFormatting>
  <conditionalFormatting sqref="G1133:G1135">
    <cfRule type="cellIs" dxfId="620" priority="618" stopIfTrue="1" operator="equal">
      <formula>4987</formula>
    </cfRule>
  </conditionalFormatting>
  <conditionalFormatting sqref="K1132">
    <cfRule type="cellIs" dxfId="619" priority="619" operator="lessThan">
      <formula>0</formula>
    </cfRule>
  </conditionalFormatting>
  <conditionalFormatting sqref="K1239:K1241">
    <cfRule type="cellIs" dxfId="618" priority="620" operator="lessThan">
      <formula>0</formula>
    </cfRule>
  </conditionalFormatting>
  <conditionalFormatting sqref="G1168:G1170">
    <cfRule type="cellIs" dxfId="617" priority="621" stopIfTrue="1" operator="equal">
      <formula>4987</formula>
    </cfRule>
  </conditionalFormatting>
  <conditionalFormatting sqref="G1168:G1170">
    <cfRule type="cellIs" dxfId="616" priority="622" stopIfTrue="1" operator="equal">
      <formula>4987</formula>
    </cfRule>
  </conditionalFormatting>
  <conditionalFormatting sqref="K1165:K1167">
    <cfRule type="cellIs" dxfId="615" priority="623" operator="lessThan">
      <formula>0</formula>
    </cfRule>
  </conditionalFormatting>
  <conditionalFormatting sqref="K1114:K1115">
    <cfRule type="cellIs" dxfId="614" priority="624" operator="lessThan">
      <formula>0</formula>
    </cfRule>
  </conditionalFormatting>
  <conditionalFormatting sqref="G1239:G1241">
    <cfRule type="cellIs" dxfId="613" priority="625" stopIfTrue="1" operator="equal">
      <formula>4987</formula>
    </cfRule>
  </conditionalFormatting>
  <conditionalFormatting sqref="G1239:G1241">
    <cfRule type="cellIs" dxfId="612" priority="626" stopIfTrue="1" operator="equal">
      <formula>4987</formula>
    </cfRule>
  </conditionalFormatting>
  <conditionalFormatting sqref="K1137:K1139">
    <cfRule type="cellIs" dxfId="611" priority="627" operator="lessThan">
      <formula>0</formula>
    </cfRule>
  </conditionalFormatting>
  <conditionalFormatting sqref="G1140">
    <cfRule type="cellIs" dxfId="610" priority="628" stopIfTrue="1" operator="equal">
      <formula>4987</formula>
    </cfRule>
  </conditionalFormatting>
  <conditionalFormatting sqref="G1140">
    <cfRule type="cellIs" dxfId="609" priority="629" stopIfTrue="1" operator="equal">
      <formula>4987</formula>
    </cfRule>
  </conditionalFormatting>
  <conditionalFormatting sqref="K1140">
    <cfRule type="cellIs" dxfId="608" priority="630" operator="lessThan">
      <formula>0</formula>
    </cfRule>
  </conditionalFormatting>
  <conditionalFormatting sqref="K1118:K1119">
    <cfRule type="cellIs" dxfId="607" priority="631" operator="lessThan">
      <formula>0</formula>
    </cfRule>
  </conditionalFormatting>
  <conditionalFormatting sqref="G1118:G1119">
    <cfRule type="cellIs" dxfId="606" priority="632" stopIfTrue="1" operator="equal">
      <formula>4987</formula>
    </cfRule>
  </conditionalFormatting>
  <conditionalFormatting sqref="G1118:G1119">
    <cfRule type="cellIs" dxfId="605" priority="633" stopIfTrue="1" operator="equal">
      <formula>4987</formula>
    </cfRule>
  </conditionalFormatting>
  <conditionalFormatting sqref="G1145">
    <cfRule type="cellIs" dxfId="604" priority="634" stopIfTrue="1" operator="equal">
      <formula>4987</formula>
    </cfRule>
  </conditionalFormatting>
  <conditionalFormatting sqref="G1145">
    <cfRule type="cellIs" dxfId="603" priority="635" stopIfTrue="1" operator="equal">
      <formula>4987</formula>
    </cfRule>
  </conditionalFormatting>
  <conditionalFormatting sqref="G1149">
    <cfRule type="cellIs" dxfId="602" priority="636" stopIfTrue="1" operator="equal">
      <formula>4987</formula>
    </cfRule>
  </conditionalFormatting>
  <conditionalFormatting sqref="G1149">
    <cfRule type="cellIs" dxfId="601" priority="637" stopIfTrue="1" operator="equal">
      <formula>4987</formula>
    </cfRule>
  </conditionalFormatting>
  <conditionalFormatting sqref="K1238">
    <cfRule type="cellIs" dxfId="600" priority="638" operator="lessThan">
      <formula>0</formula>
    </cfRule>
  </conditionalFormatting>
  <conditionalFormatting sqref="K1141:K1143">
    <cfRule type="cellIs" dxfId="599" priority="639" operator="lessThan">
      <formula>0</formula>
    </cfRule>
  </conditionalFormatting>
  <conditionalFormatting sqref="K1145">
    <cfRule type="cellIs" dxfId="598" priority="640" operator="lessThan">
      <formula>0</formula>
    </cfRule>
  </conditionalFormatting>
  <conditionalFormatting sqref="K1149">
    <cfRule type="cellIs" dxfId="597" priority="641" operator="lessThan">
      <formula>0</formula>
    </cfRule>
  </conditionalFormatting>
  <conditionalFormatting sqref="G1146:G1148">
    <cfRule type="cellIs" dxfId="596" priority="642" stopIfTrue="1" operator="equal">
      <formula>4987</formula>
    </cfRule>
  </conditionalFormatting>
  <conditionalFormatting sqref="G1146:G1148">
    <cfRule type="cellIs" dxfId="595" priority="643" stopIfTrue="1" operator="equal">
      <formula>4987</formula>
    </cfRule>
  </conditionalFormatting>
  <conditionalFormatting sqref="K1146:K1148">
    <cfRule type="cellIs" dxfId="594" priority="644" operator="lessThan">
      <formula>0</formula>
    </cfRule>
  </conditionalFormatting>
  <conditionalFormatting sqref="G1151:G1166">
    <cfRule type="cellIs" dxfId="593" priority="645" stopIfTrue="1" operator="equal">
      <formula>4987</formula>
    </cfRule>
  </conditionalFormatting>
  <conditionalFormatting sqref="G1151:G1166">
    <cfRule type="cellIs" dxfId="592" priority="646" stopIfTrue="1" operator="equal">
      <formula>4987</formula>
    </cfRule>
  </conditionalFormatting>
  <conditionalFormatting sqref="K1151:K1166">
    <cfRule type="cellIs" dxfId="591" priority="647" operator="lessThan">
      <formula>0</formula>
    </cfRule>
  </conditionalFormatting>
  <conditionalFormatting sqref="K1150">
    <cfRule type="cellIs" dxfId="590" priority="648" operator="lessThan">
      <formula>0</formula>
    </cfRule>
  </conditionalFormatting>
  <conditionalFormatting sqref="G1150">
    <cfRule type="cellIs" dxfId="589" priority="649" stopIfTrue="1" operator="equal">
      <formula>4987</formula>
    </cfRule>
  </conditionalFormatting>
  <conditionalFormatting sqref="G1150">
    <cfRule type="cellIs" dxfId="588" priority="650" stopIfTrue="1" operator="equal">
      <formula>4987</formula>
    </cfRule>
  </conditionalFormatting>
  <conditionalFormatting sqref="G1174">
    <cfRule type="cellIs" dxfId="587" priority="651" stopIfTrue="1" operator="equal">
      <formula>4987</formula>
    </cfRule>
  </conditionalFormatting>
  <conditionalFormatting sqref="G1174">
    <cfRule type="cellIs" dxfId="586" priority="652" stopIfTrue="1" operator="equal">
      <formula>4987</formula>
    </cfRule>
  </conditionalFormatting>
  <conditionalFormatting sqref="K1174">
    <cfRule type="cellIs" dxfId="585" priority="653" operator="lessThan">
      <formula>0</formula>
    </cfRule>
  </conditionalFormatting>
  <conditionalFormatting sqref="K1172:K1173">
    <cfRule type="cellIs" dxfId="584" priority="654" operator="lessThan">
      <formula>0</formula>
    </cfRule>
  </conditionalFormatting>
  <conditionalFormatting sqref="G1172:G1173">
    <cfRule type="cellIs" dxfId="583" priority="655" stopIfTrue="1" operator="equal">
      <formula>4987</formula>
    </cfRule>
  </conditionalFormatting>
  <conditionalFormatting sqref="G1172:G1173">
    <cfRule type="cellIs" dxfId="582" priority="656" stopIfTrue="1" operator="equal">
      <formula>4987</formula>
    </cfRule>
  </conditionalFormatting>
  <conditionalFormatting sqref="G1176:G1177">
    <cfRule type="cellIs" dxfId="581" priority="657" stopIfTrue="1" operator="equal">
      <formula>4987</formula>
    </cfRule>
  </conditionalFormatting>
  <conditionalFormatting sqref="G1176:G1177">
    <cfRule type="cellIs" dxfId="580" priority="658" stopIfTrue="1" operator="equal">
      <formula>4987</formula>
    </cfRule>
  </conditionalFormatting>
  <conditionalFormatting sqref="K1176:K1177">
    <cfRule type="cellIs" dxfId="579" priority="659" operator="lessThan">
      <formula>0</formula>
    </cfRule>
  </conditionalFormatting>
  <conditionalFormatting sqref="K1182">
    <cfRule type="cellIs" dxfId="578" priority="660" operator="lessThan">
      <formula>0</formula>
    </cfRule>
  </conditionalFormatting>
  <conditionalFormatting sqref="G1182">
    <cfRule type="cellIs" dxfId="577" priority="661" stopIfTrue="1" operator="equal">
      <formula>4987</formula>
    </cfRule>
  </conditionalFormatting>
  <conditionalFormatting sqref="G1182">
    <cfRule type="cellIs" dxfId="576" priority="662" stopIfTrue="1" operator="equal">
      <formula>4987</formula>
    </cfRule>
  </conditionalFormatting>
  <conditionalFormatting sqref="G1198:G1199">
    <cfRule type="cellIs" dxfId="575" priority="663" stopIfTrue="1" operator="equal">
      <formula>4987</formula>
    </cfRule>
  </conditionalFormatting>
  <conditionalFormatting sqref="G1198:G1199">
    <cfRule type="cellIs" dxfId="574" priority="664" stopIfTrue="1" operator="equal">
      <formula>4987</formula>
    </cfRule>
  </conditionalFormatting>
  <conditionalFormatting sqref="K1197">
    <cfRule type="cellIs" dxfId="573" priority="665" operator="lessThan">
      <formula>0</formula>
    </cfRule>
  </conditionalFormatting>
  <conditionalFormatting sqref="G1178">
    <cfRule type="cellIs" dxfId="572" priority="666" stopIfTrue="1" operator="equal">
      <formula>4987</formula>
    </cfRule>
  </conditionalFormatting>
  <conditionalFormatting sqref="G1178">
    <cfRule type="cellIs" dxfId="571" priority="667" stopIfTrue="1" operator="equal">
      <formula>4987</formula>
    </cfRule>
  </conditionalFormatting>
  <conditionalFormatting sqref="K1178">
    <cfRule type="cellIs" dxfId="570" priority="668" operator="lessThan">
      <formula>0</formula>
    </cfRule>
  </conditionalFormatting>
  <conditionalFormatting sqref="K1266:K1268">
    <cfRule type="cellIs" dxfId="569" priority="669" operator="lessThan">
      <formula>0</formula>
    </cfRule>
  </conditionalFormatting>
  <conditionalFormatting sqref="K1206:K1207">
    <cfRule type="cellIs" dxfId="568" priority="670" operator="lessThan">
      <formula>0</formula>
    </cfRule>
  </conditionalFormatting>
  <conditionalFormatting sqref="K1269">
    <cfRule type="cellIs" dxfId="567" priority="671" operator="lessThan">
      <formula>0</formula>
    </cfRule>
  </conditionalFormatting>
  <conditionalFormatting sqref="G1266:G1268">
    <cfRule type="cellIs" dxfId="566" priority="672" stopIfTrue="1" operator="equal">
      <formula>4987</formula>
    </cfRule>
  </conditionalFormatting>
  <conditionalFormatting sqref="G1266:G1268">
    <cfRule type="cellIs" dxfId="565" priority="673" stopIfTrue="1" operator="equal">
      <formula>4987</formula>
    </cfRule>
  </conditionalFormatting>
  <conditionalFormatting sqref="G1205">
    <cfRule type="cellIs" dxfId="564" priority="674" stopIfTrue="1" operator="equal">
      <formula>4987</formula>
    </cfRule>
  </conditionalFormatting>
  <conditionalFormatting sqref="G1205">
    <cfRule type="cellIs" dxfId="563" priority="675" stopIfTrue="1" operator="equal">
      <formula>4987</formula>
    </cfRule>
  </conditionalFormatting>
  <conditionalFormatting sqref="K1198:K1199">
    <cfRule type="cellIs" dxfId="562" priority="676" operator="lessThan">
      <formula>0</formula>
    </cfRule>
  </conditionalFormatting>
  <conditionalFormatting sqref="G1203:G1204">
    <cfRule type="cellIs" dxfId="561" priority="677" stopIfTrue="1" operator="equal">
      <formula>4987</formula>
    </cfRule>
  </conditionalFormatting>
  <conditionalFormatting sqref="G1203:G1204">
    <cfRule type="cellIs" dxfId="560" priority="678" stopIfTrue="1" operator="equal">
      <formula>4987</formula>
    </cfRule>
  </conditionalFormatting>
  <conditionalFormatting sqref="G1206:G1207">
    <cfRule type="cellIs" dxfId="559" priority="679" stopIfTrue="1" operator="equal">
      <formula>4987</formula>
    </cfRule>
  </conditionalFormatting>
  <conditionalFormatting sqref="G1206:G1207">
    <cfRule type="cellIs" dxfId="558" priority="680" stopIfTrue="1" operator="equal">
      <formula>4987</formula>
    </cfRule>
  </conditionalFormatting>
  <conditionalFormatting sqref="K1200">
    <cfRule type="cellIs" dxfId="557" priority="681" operator="lessThan">
      <formula>0</formula>
    </cfRule>
  </conditionalFormatting>
  <conditionalFormatting sqref="K1203:K1204">
    <cfRule type="cellIs" dxfId="556" priority="682" operator="lessThan">
      <formula>0</formula>
    </cfRule>
  </conditionalFormatting>
  <conditionalFormatting sqref="K1205">
    <cfRule type="cellIs" dxfId="555" priority="683" operator="lessThan">
      <formula>0</formula>
    </cfRule>
  </conditionalFormatting>
  <conditionalFormatting sqref="G1231">
    <cfRule type="cellIs" dxfId="554" priority="684" stopIfTrue="1" operator="equal">
      <formula>4987</formula>
    </cfRule>
  </conditionalFormatting>
  <conditionalFormatting sqref="G1231">
    <cfRule type="cellIs" dxfId="553" priority="685" stopIfTrue="1" operator="equal">
      <formula>4987</formula>
    </cfRule>
  </conditionalFormatting>
  <conditionalFormatting sqref="G1221:G1222 G1230">
    <cfRule type="cellIs" dxfId="552" priority="686" stopIfTrue="1" operator="equal">
      <formula>4987</formula>
    </cfRule>
  </conditionalFormatting>
  <conditionalFormatting sqref="G1221:G1222 G1230">
    <cfRule type="cellIs" dxfId="551" priority="687" stopIfTrue="1" operator="equal">
      <formula>4987</formula>
    </cfRule>
  </conditionalFormatting>
  <conditionalFormatting sqref="G1224:G1225">
    <cfRule type="cellIs" dxfId="550" priority="688" stopIfTrue="1" operator="equal">
      <formula>4987</formula>
    </cfRule>
  </conditionalFormatting>
  <conditionalFormatting sqref="G1224:G1225">
    <cfRule type="cellIs" dxfId="549" priority="689" stopIfTrue="1" operator="equal">
      <formula>4987</formula>
    </cfRule>
  </conditionalFormatting>
  <conditionalFormatting sqref="G1232:G1234">
    <cfRule type="cellIs" dxfId="548" priority="690" stopIfTrue="1" operator="equal">
      <formula>4987</formula>
    </cfRule>
  </conditionalFormatting>
  <conditionalFormatting sqref="G1232:G1234">
    <cfRule type="cellIs" dxfId="547" priority="691" stopIfTrue="1" operator="equal">
      <formula>4987</formula>
    </cfRule>
  </conditionalFormatting>
  <conditionalFormatting sqref="K1221:K1222 K1230">
    <cfRule type="cellIs" dxfId="546" priority="692" operator="lessThan">
      <formula>0</formula>
    </cfRule>
  </conditionalFormatting>
  <conditionalFormatting sqref="K1231">
    <cfRule type="cellIs" dxfId="545" priority="693" operator="lessThan">
      <formula>0</formula>
    </cfRule>
  </conditionalFormatting>
  <conditionalFormatting sqref="G1236:G1237">
    <cfRule type="cellIs" dxfId="544" priority="694" stopIfTrue="1" operator="equal">
      <formula>4987</formula>
    </cfRule>
  </conditionalFormatting>
  <conditionalFormatting sqref="G1236:G1237">
    <cfRule type="cellIs" dxfId="543" priority="695" stopIfTrue="1" operator="equal">
      <formula>4987</formula>
    </cfRule>
  </conditionalFormatting>
  <conditionalFormatting sqref="G1247:G1248">
    <cfRule type="cellIs" dxfId="542" priority="696" stopIfTrue="1" operator="equal">
      <formula>4987</formula>
    </cfRule>
  </conditionalFormatting>
  <conditionalFormatting sqref="G1247:G1248">
    <cfRule type="cellIs" dxfId="541" priority="697" stopIfTrue="1" operator="equal">
      <formula>4987</formula>
    </cfRule>
  </conditionalFormatting>
  <conditionalFormatting sqref="K1224:K1225">
    <cfRule type="cellIs" dxfId="540" priority="698" operator="lessThan">
      <formula>0</formula>
    </cfRule>
  </conditionalFormatting>
  <conditionalFormatting sqref="K1232:K1234">
    <cfRule type="cellIs" dxfId="539" priority="699" operator="lessThan">
      <formula>0</formula>
    </cfRule>
  </conditionalFormatting>
  <conditionalFormatting sqref="G1226:G1228">
    <cfRule type="cellIs" dxfId="538" priority="700" stopIfTrue="1" operator="equal">
      <formula>4987</formula>
    </cfRule>
  </conditionalFormatting>
  <conditionalFormatting sqref="G1226:G1228">
    <cfRule type="cellIs" dxfId="537" priority="701" stopIfTrue="1" operator="equal">
      <formula>4987</formula>
    </cfRule>
  </conditionalFormatting>
  <conditionalFormatting sqref="G1235">
    <cfRule type="cellIs" dxfId="536" priority="702" stopIfTrue="1" operator="equal">
      <formula>4987</formula>
    </cfRule>
  </conditionalFormatting>
  <conditionalFormatting sqref="G1235">
    <cfRule type="cellIs" dxfId="535" priority="703" stopIfTrue="1" operator="equal">
      <formula>4987</formula>
    </cfRule>
  </conditionalFormatting>
  <conditionalFormatting sqref="K1235">
    <cfRule type="cellIs" dxfId="534" priority="704" operator="lessThan">
      <formula>0</formula>
    </cfRule>
  </conditionalFormatting>
  <conditionalFormatting sqref="K1236:K1237">
    <cfRule type="cellIs" dxfId="533" priority="705" operator="lessThan">
      <formula>0</formula>
    </cfRule>
  </conditionalFormatting>
  <conditionalFormatting sqref="G1257:G1260">
    <cfRule type="cellIs" dxfId="532" priority="706" stopIfTrue="1" operator="equal">
      <formula>4987</formula>
    </cfRule>
  </conditionalFormatting>
  <conditionalFormatting sqref="G1257:G1260">
    <cfRule type="cellIs" dxfId="531" priority="707" stopIfTrue="1" operator="equal">
      <formula>4987</formula>
    </cfRule>
  </conditionalFormatting>
  <conditionalFormatting sqref="K1226:K1228">
    <cfRule type="cellIs" dxfId="530" priority="708" operator="lessThan">
      <formula>0</formula>
    </cfRule>
  </conditionalFormatting>
  <conditionalFormatting sqref="G1249:G1251">
    <cfRule type="cellIs" dxfId="529" priority="709" stopIfTrue="1" operator="equal">
      <formula>4987</formula>
    </cfRule>
  </conditionalFormatting>
  <conditionalFormatting sqref="G1249:G1251">
    <cfRule type="cellIs" dxfId="528" priority="710" stopIfTrue="1" operator="equal">
      <formula>4987</formula>
    </cfRule>
  </conditionalFormatting>
  <conditionalFormatting sqref="K1257:K1260">
    <cfRule type="cellIs" dxfId="527" priority="711" operator="lessThan">
      <formula>0</formula>
    </cfRule>
  </conditionalFormatting>
  <conditionalFormatting sqref="G1252:G1253">
    <cfRule type="cellIs" dxfId="526" priority="712" stopIfTrue="1" operator="equal">
      <formula>4987</formula>
    </cfRule>
  </conditionalFormatting>
  <conditionalFormatting sqref="G1252:G1253">
    <cfRule type="cellIs" dxfId="525" priority="713" stopIfTrue="1" operator="equal">
      <formula>4987</formula>
    </cfRule>
  </conditionalFormatting>
  <conditionalFormatting sqref="K1247:K1248">
    <cfRule type="cellIs" dxfId="524" priority="714" operator="lessThan">
      <formula>0</formula>
    </cfRule>
  </conditionalFormatting>
  <conditionalFormatting sqref="K1249:K1251">
    <cfRule type="cellIs" dxfId="523" priority="715" operator="lessThan">
      <formula>0</formula>
    </cfRule>
  </conditionalFormatting>
  <conditionalFormatting sqref="K1252:K1253">
    <cfRule type="cellIs" dxfId="522" priority="716" operator="lessThan">
      <formula>0</formula>
    </cfRule>
  </conditionalFormatting>
  <conditionalFormatting sqref="G1254:G1255">
    <cfRule type="cellIs" dxfId="521" priority="717" stopIfTrue="1" operator="equal">
      <formula>4987</formula>
    </cfRule>
  </conditionalFormatting>
  <conditionalFormatting sqref="G1254:G1255">
    <cfRule type="cellIs" dxfId="520" priority="718" stopIfTrue="1" operator="equal">
      <formula>4987</formula>
    </cfRule>
  </conditionalFormatting>
  <conditionalFormatting sqref="K1254:K1255">
    <cfRule type="cellIs" dxfId="519" priority="719" operator="lessThan">
      <formula>0</formula>
    </cfRule>
  </conditionalFormatting>
  <conditionalFormatting sqref="K1278:K1281">
    <cfRule type="cellIs" dxfId="518" priority="720" operator="lessThan">
      <formula>0</formula>
    </cfRule>
  </conditionalFormatting>
  <conditionalFormatting sqref="K1296">
    <cfRule type="cellIs" dxfId="517" priority="721" operator="lessThan">
      <formula>0</formula>
    </cfRule>
  </conditionalFormatting>
  <conditionalFormatting sqref="K1311:K1312">
    <cfRule type="cellIs" dxfId="516" priority="722" operator="lessThan">
      <formula>0</formula>
    </cfRule>
  </conditionalFormatting>
  <conditionalFormatting sqref="G1311:G1312">
    <cfRule type="cellIs" dxfId="515" priority="723" stopIfTrue="1" operator="equal">
      <formula>4987</formula>
    </cfRule>
  </conditionalFormatting>
  <conditionalFormatting sqref="G1311:G1312">
    <cfRule type="cellIs" dxfId="514" priority="724" stopIfTrue="1" operator="equal">
      <formula>4987</formula>
    </cfRule>
  </conditionalFormatting>
  <conditionalFormatting sqref="G1344:G1346">
    <cfRule type="cellIs" dxfId="513" priority="725" stopIfTrue="1" operator="equal">
      <formula>4987</formula>
    </cfRule>
  </conditionalFormatting>
  <conditionalFormatting sqref="G1344:G1346">
    <cfRule type="cellIs" dxfId="512" priority="726" stopIfTrue="1" operator="equal">
      <formula>4987</formula>
    </cfRule>
  </conditionalFormatting>
  <conditionalFormatting sqref="K1344:K1346">
    <cfRule type="cellIs" dxfId="511" priority="727" operator="lessThan">
      <formula>0</formula>
    </cfRule>
  </conditionalFormatting>
  <conditionalFormatting sqref="G1347:G1348">
    <cfRule type="cellIs" dxfId="510" priority="728" stopIfTrue="1" operator="equal">
      <formula>4987</formula>
    </cfRule>
  </conditionalFormatting>
  <conditionalFormatting sqref="G1347:G1348">
    <cfRule type="cellIs" dxfId="509" priority="729" stopIfTrue="1" operator="equal">
      <formula>4987</formula>
    </cfRule>
  </conditionalFormatting>
  <conditionalFormatting sqref="K1308:K1310">
    <cfRule type="cellIs" dxfId="508" priority="730" operator="lessThan">
      <formula>0</formula>
    </cfRule>
  </conditionalFormatting>
  <conditionalFormatting sqref="G1276:G1277">
    <cfRule type="cellIs" dxfId="507" priority="731" stopIfTrue="1" operator="equal">
      <formula>4987</formula>
    </cfRule>
  </conditionalFormatting>
  <conditionalFormatting sqref="G1276:G1277">
    <cfRule type="cellIs" dxfId="506" priority="732" stopIfTrue="1" operator="equal">
      <formula>4987</formula>
    </cfRule>
  </conditionalFormatting>
  <conditionalFormatting sqref="G1244:G1246">
    <cfRule type="cellIs" dxfId="505" priority="733" stopIfTrue="1" operator="equal">
      <formula>4987</formula>
    </cfRule>
  </conditionalFormatting>
  <conditionalFormatting sqref="G1244:G1246">
    <cfRule type="cellIs" dxfId="504" priority="734" stopIfTrue="1" operator="equal">
      <formula>4987</formula>
    </cfRule>
  </conditionalFormatting>
  <conditionalFormatting sqref="K1276:K1277">
    <cfRule type="cellIs" dxfId="503" priority="735" operator="lessThan">
      <formula>0</formula>
    </cfRule>
  </conditionalFormatting>
  <conditionalFormatting sqref="K1244:K1246">
    <cfRule type="cellIs" dxfId="502" priority="736" operator="lessThan">
      <formula>0</formula>
    </cfRule>
  </conditionalFormatting>
  <conditionalFormatting sqref="G1321:G1323">
    <cfRule type="cellIs" dxfId="501" priority="737" stopIfTrue="1" operator="equal">
      <formula>4987</formula>
    </cfRule>
  </conditionalFormatting>
  <conditionalFormatting sqref="G1321:G1323">
    <cfRule type="cellIs" dxfId="500" priority="738" stopIfTrue="1" operator="equal">
      <formula>4987</formula>
    </cfRule>
  </conditionalFormatting>
  <conditionalFormatting sqref="K1343">
    <cfRule type="cellIs" dxfId="499" priority="739" operator="lessThan">
      <formula>0</formula>
    </cfRule>
  </conditionalFormatting>
  <conditionalFormatting sqref="G1351">
    <cfRule type="cellIs" dxfId="498" priority="740" stopIfTrue="1" operator="equal">
      <formula>4987</formula>
    </cfRule>
  </conditionalFormatting>
  <conditionalFormatting sqref="G1351">
    <cfRule type="cellIs" dxfId="497" priority="741" stopIfTrue="1" operator="equal">
      <formula>4987</formula>
    </cfRule>
  </conditionalFormatting>
  <conditionalFormatting sqref="K1349">
    <cfRule type="cellIs" dxfId="496" priority="742" operator="lessThan">
      <formula>0</formula>
    </cfRule>
  </conditionalFormatting>
  <conditionalFormatting sqref="G1282">
    <cfRule type="cellIs" dxfId="495" priority="743" stopIfTrue="1" operator="equal">
      <formula>4987</formula>
    </cfRule>
  </conditionalFormatting>
  <conditionalFormatting sqref="G1282">
    <cfRule type="cellIs" dxfId="494" priority="744" stopIfTrue="1" operator="equal">
      <formula>4987</formula>
    </cfRule>
  </conditionalFormatting>
  <conditionalFormatting sqref="K1321:K1323">
    <cfRule type="cellIs" dxfId="493" priority="745" operator="lessThan">
      <formula>0</formula>
    </cfRule>
  </conditionalFormatting>
  <conditionalFormatting sqref="G1274:G1275">
    <cfRule type="cellIs" dxfId="492" priority="746" stopIfTrue="1" operator="equal">
      <formula>4987</formula>
    </cfRule>
  </conditionalFormatting>
  <conditionalFormatting sqref="G1274:G1275">
    <cfRule type="cellIs" dxfId="491" priority="747" stopIfTrue="1" operator="equal">
      <formula>4987</formula>
    </cfRule>
  </conditionalFormatting>
  <conditionalFormatting sqref="K1274:K1275">
    <cfRule type="cellIs" dxfId="490" priority="748" operator="lessThan">
      <formula>0</formula>
    </cfRule>
  </conditionalFormatting>
  <conditionalFormatting sqref="G1308:G1310">
    <cfRule type="cellIs" dxfId="489" priority="749" stopIfTrue="1" operator="equal">
      <formula>4987</formula>
    </cfRule>
  </conditionalFormatting>
  <conditionalFormatting sqref="G1308:G1310">
    <cfRule type="cellIs" dxfId="488" priority="750" stopIfTrue="1" operator="equal">
      <formula>4987</formula>
    </cfRule>
  </conditionalFormatting>
  <conditionalFormatting sqref="K1307">
    <cfRule type="cellIs" dxfId="487" priority="751" operator="lessThan">
      <formula>0</formula>
    </cfRule>
  </conditionalFormatting>
  <conditionalFormatting sqref="G1326:G1328">
    <cfRule type="cellIs" dxfId="486" priority="752" stopIfTrue="1" operator="equal">
      <formula>4987</formula>
    </cfRule>
  </conditionalFormatting>
  <conditionalFormatting sqref="G1326:G1328">
    <cfRule type="cellIs" dxfId="485" priority="753" stopIfTrue="1" operator="equal">
      <formula>4987</formula>
    </cfRule>
  </conditionalFormatting>
  <conditionalFormatting sqref="K1347:K1348">
    <cfRule type="cellIs" dxfId="484" priority="754" operator="lessThan">
      <formula>0</formula>
    </cfRule>
  </conditionalFormatting>
  <conditionalFormatting sqref="G1278:G1281">
    <cfRule type="cellIs" dxfId="483" priority="755" stopIfTrue="1" operator="equal">
      <formula>4987</formula>
    </cfRule>
  </conditionalFormatting>
  <conditionalFormatting sqref="G1278:G1281">
    <cfRule type="cellIs" dxfId="482" priority="756" stopIfTrue="1" operator="equal">
      <formula>4987</formula>
    </cfRule>
  </conditionalFormatting>
  <conditionalFormatting sqref="K1272:K1273">
    <cfRule type="cellIs" dxfId="481" priority="757" operator="lessThan">
      <formula>0</formula>
    </cfRule>
  </conditionalFormatting>
  <conditionalFormatting sqref="G1313:G1315">
    <cfRule type="cellIs" dxfId="480" priority="758" stopIfTrue="1" operator="equal">
      <formula>4987</formula>
    </cfRule>
  </conditionalFormatting>
  <conditionalFormatting sqref="G1313:G1315">
    <cfRule type="cellIs" dxfId="479" priority="759" stopIfTrue="1" operator="equal">
      <formula>4987</formula>
    </cfRule>
  </conditionalFormatting>
  <conditionalFormatting sqref="K1282">
    <cfRule type="cellIs" dxfId="478" priority="760" operator="lessThan">
      <formula>0</formula>
    </cfRule>
  </conditionalFormatting>
  <conditionalFormatting sqref="K1351">
    <cfRule type="cellIs" dxfId="477" priority="761" operator="lessThan">
      <formula>0</formula>
    </cfRule>
  </conditionalFormatting>
  <conditionalFormatting sqref="K1326:K1328">
    <cfRule type="cellIs" dxfId="476" priority="762" operator="lessThan">
      <formula>0</formula>
    </cfRule>
  </conditionalFormatting>
  <conditionalFormatting sqref="K1313:K1315">
    <cfRule type="cellIs" dxfId="475" priority="763" operator="lessThan">
      <formula>0</formula>
    </cfRule>
  </conditionalFormatting>
  <conditionalFormatting sqref="G1319:G1320">
    <cfRule type="cellIs" dxfId="474" priority="764" stopIfTrue="1" operator="equal">
      <formula>4987</formula>
    </cfRule>
  </conditionalFormatting>
  <conditionalFormatting sqref="G1319:G1320">
    <cfRule type="cellIs" dxfId="473" priority="765" stopIfTrue="1" operator="equal">
      <formula>4987</formula>
    </cfRule>
  </conditionalFormatting>
  <conditionalFormatting sqref="K1319:K1320">
    <cfRule type="cellIs" dxfId="472" priority="766" operator="lessThan">
      <formula>0</formula>
    </cfRule>
  </conditionalFormatting>
  <conditionalFormatting sqref="G1352:G1353">
    <cfRule type="cellIs" dxfId="471" priority="767" stopIfTrue="1" operator="equal">
      <formula>4987</formula>
    </cfRule>
  </conditionalFormatting>
  <conditionalFormatting sqref="G1352:G1353">
    <cfRule type="cellIs" dxfId="470" priority="768" stopIfTrue="1" operator="equal">
      <formula>4987</formula>
    </cfRule>
  </conditionalFormatting>
  <conditionalFormatting sqref="G1329:G1331">
    <cfRule type="cellIs" dxfId="469" priority="769" stopIfTrue="1" operator="equal">
      <formula>4987</formula>
    </cfRule>
  </conditionalFormatting>
  <conditionalFormatting sqref="G1329:G1331">
    <cfRule type="cellIs" dxfId="468" priority="770" stopIfTrue="1" operator="equal">
      <formula>4987</formula>
    </cfRule>
  </conditionalFormatting>
  <conditionalFormatting sqref="G1316">
    <cfRule type="cellIs" dxfId="467" priority="771" stopIfTrue="1" operator="equal">
      <formula>4987</formula>
    </cfRule>
  </conditionalFormatting>
  <conditionalFormatting sqref="G1316">
    <cfRule type="cellIs" dxfId="466" priority="772" stopIfTrue="1" operator="equal">
      <formula>4987</formula>
    </cfRule>
  </conditionalFormatting>
  <conditionalFormatting sqref="K1316">
    <cfRule type="cellIs" dxfId="465" priority="773" operator="lessThan">
      <formula>0</formula>
    </cfRule>
  </conditionalFormatting>
  <conditionalFormatting sqref="G1324:G1325">
    <cfRule type="cellIs" dxfId="464" priority="774" stopIfTrue="1" operator="equal">
      <formula>4987</formula>
    </cfRule>
  </conditionalFormatting>
  <conditionalFormatting sqref="G1324:G1325">
    <cfRule type="cellIs" dxfId="463" priority="775" stopIfTrue="1" operator="equal">
      <formula>4987</formula>
    </cfRule>
  </conditionalFormatting>
  <conditionalFormatting sqref="K1329:K1331">
    <cfRule type="cellIs" dxfId="462" priority="776" operator="lessThan">
      <formula>0</formula>
    </cfRule>
  </conditionalFormatting>
  <conditionalFormatting sqref="K1352:K1353">
    <cfRule type="cellIs" dxfId="461" priority="777" operator="lessThan">
      <formula>0</formula>
    </cfRule>
  </conditionalFormatting>
  <conditionalFormatting sqref="K1386">
    <cfRule type="cellIs" dxfId="460" priority="778" operator="lessThan">
      <formula>0</formula>
    </cfRule>
  </conditionalFormatting>
  <conditionalFormatting sqref="K1324:K1325">
    <cfRule type="cellIs" dxfId="459" priority="779" operator="lessThan">
      <formula>0</formula>
    </cfRule>
  </conditionalFormatting>
  <conditionalFormatting sqref="G1335:G1336">
    <cfRule type="cellIs" dxfId="458" priority="780" stopIfTrue="1" operator="equal">
      <formula>4987</formula>
    </cfRule>
  </conditionalFormatting>
  <conditionalFormatting sqref="G1335:G1336">
    <cfRule type="cellIs" dxfId="457" priority="781" stopIfTrue="1" operator="equal">
      <formula>4987</formula>
    </cfRule>
  </conditionalFormatting>
  <conditionalFormatting sqref="K1335:K1336">
    <cfRule type="cellIs" dxfId="456" priority="782" operator="lessThan">
      <formula>0</formula>
    </cfRule>
  </conditionalFormatting>
  <conditionalFormatting sqref="G1354:G1355">
    <cfRule type="cellIs" dxfId="455" priority="783" stopIfTrue="1" operator="equal">
      <formula>4987</formula>
    </cfRule>
  </conditionalFormatting>
  <conditionalFormatting sqref="G1354:G1355">
    <cfRule type="cellIs" dxfId="454" priority="784" stopIfTrue="1" operator="equal">
      <formula>4987</formula>
    </cfRule>
  </conditionalFormatting>
  <conditionalFormatting sqref="K1354:K1355">
    <cfRule type="cellIs" dxfId="453" priority="785" operator="lessThan">
      <formula>0</formula>
    </cfRule>
  </conditionalFormatting>
  <conditionalFormatting sqref="K1332:K1334">
    <cfRule type="cellIs" dxfId="452" priority="786" operator="lessThan">
      <formula>0</formula>
    </cfRule>
  </conditionalFormatting>
  <conditionalFormatting sqref="G1332:G1334">
    <cfRule type="cellIs" dxfId="451" priority="787" stopIfTrue="1" operator="equal">
      <formula>4987</formula>
    </cfRule>
  </conditionalFormatting>
  <conditionalFormatting sqref="G1332:G1334">
    <cfRule type="cellIs" dxfId="450" priority="788" stopIfTrue="1" operator="equal">
      <formula>4987</formula>
    </cfRule>
  </conditionalFormatting>
  <conditionalFormatting sqref="K1339:K1340">
    <cfRule type="cellIs" dxfId="449" priority="789" operator="lessThan">
      <formula>0</formula>
    </cfRule>
  </conditionalFormatting>
  <conditionalFormatting sqref="G1339:G1340">
    <cfRule type="cellIs" dxfId="448" priority="790" stopIfTrue="1" operator="equal">
      <formula>4987</formula>
    </cfRule>
  </conditionalFormatting>
  <conditionalFormatting sqref="G1339:G1340">
    <cfRule type="cellIs" dxfId="447" priority="791" stopIfTrue="1" operator="equal">
      <formula>4987</formula>
    </cfRule>
  </conditionalFormatting>
  <conditionalFormatting sqref="G1356:G1357">
    <cfRule type="cellIs" dxfId="446" priority="792" stopIfTrue="1" operator="equal">
      <formula>4987</formula>
    </cfRule>
  </conditionalFormatting>
  <conditionalFormatting sqref="G1356:G1357">
    <cfRule type="cellIs" dxfId="445" priority="793" stopIfTrue="1" operator="equal">
      <formula>4987</formula>
    </cfRule>
  </conditionalFormatting>
  <conditionalFormatting sqref="K1356:K1357">
    <cfRule type="cellIs" dxfId="444" priority="794" operator="lessThan">
      <formula>0</formula>
    </cfRule>
  </conditionalFormatting>
  <conditionalFormatting sqref="G1358:G1385">
    <cfRule type="cellIs" dxfId="443" priority="795" stopIfTrue="1" operator="equal">
      <formula>4987</formula>
    </cfRule>
  </conditionalFormatting>
  <conditionalFormatting sqref="G1358:G1385">
    <cfRule type="cellIs" dxfId="442" priority="796" stopIfTrue="1" operator="equal">
      <formula>4987</formula>
    </cfRule>
  </conditionalFormatting>
  <conditionalFormatting sqref="K1358:K1385">
    <cfRule type="cellIs" dxfId="441" priority="797" operator="lessThan">
      <formula>0</formula>
    </cfRule>
  </conditionalFormatting>
  <conditionalFormatting sqref="K69">
    <cfRule type="cellIs" dxfId="440" priority="799" operator="lessThan">
      <formula>0</formula>
    </cfRule>
  </conditionalFormatting>
  <conditionalFormatting sqref="G59:G66 G69:G70 G76:G85 G89:G94 G107:G172 G229:G252 G254:G269 G314:G348 G381:G420 G426:G494 G510 G517:G552 G563:G574 G652:G653 G668:G669 G781:G839 G843:G852 G920 G955:G959 G993:G1015 G1033:G1037 G1042:G1060 G1072:G1100 G1104:G1207 G1219:G1260 G175:G197 G576:G587 G497:G508 G962:G986 G1262 G860:G918 G199:G224 G350:G375 G923:G952 G273:G295 G53:G55 G589:G649 G672:G718 G1265:G1301 G749:G777 G1307:G1388 G16:G47">
    <cfRule type="containsText" dxfId="439" priority="800" operator="containsText" text="SISTEMA">
      <formula>NOT(ISERROR(SEARCH(("SISTEMA"),(G16))))</formula>
    </cfRule>
  </conditionalFormatting>
  <conditionalFormatting sqref="K69:K72 K76:K94 K107:K172 K229:K269 K381:K420 K426:K494 K563:K574 K652:K653 K668:K669 K781:K852 K955:K959 K1033:K1037 K1042:K1101 K1104:K1207 K175:K197 K497:K510 K962:K1015 K860:K920 K517:K552 K199:K224 K314:K348 K350:K375 K923:K952 K1296:K1301 K273:K295 K16:K66 K1219:K1294 K672:K777 K576:K649 K1307:K1388">
    <cfRule type="cellIs" dxfId="438" priority="801" operator="greaterThan">
      <formula>164982</formula>
    </cfRule>
  </conditionalFormatting>
  <conditionalFormatting sqref="K554">
    <cfRule type="cellIs" dxfId="437" priority="802" operator="lessThan">
      <formula>0</formula>
    </cfRule>
  </conditionalFormatting>
  <conditionalFormatting sqref="G554">
    <cfRule type="cellIs" dxfId="436" priority="803" stopIfTrue="1" operator="equal">
      <formula>4987</formula>
    </cfRule>
  </conditionalFormatting>
  <conditionalFormatting sqref="G554">
    <cfRule type="cellIs" dxfId="435" priority="804" stopIfTrue="1" operator="equal">
      <formula>4987</formula>
    </cfRule>
  </conditionalFormatting>
  <conditionalFormatting sqref="K553">
    <cfRule type="cellIs" dxfId="434" priority="805" operator="lessThan">
      <formula>0</formula>
    </cfRule>
  </conditionalFormatting>
  <conditionalFormatting sqref="G555">
    <cfRule type="cellIs" dxfId="433" priority="806" stopIfTrue="1" operator="equal">
      <formula>4987</formula>
    </cfRule>
  </conditionalFormatting>
  <conditionalFormatting sqref="G555">
    <cfRule type="cellIs" dxfId="432" priority="807" stopIfTrue="1" operator="equal">
      <formula>4987</formula>
    </cfRule>
  </conditionalFormatting>
  <conditionalFormatting sqref="K555">
    <cfRule type="cellIs" dxfId="431" priority="808" operator="lessThan">
      <formula>0</formula>
    </cfRule>
  </conditionalFormatting>
  <conditionalFormatting sqref="G553:G555">
    <cfRule type="containsText" dxfId="430" priority="809" operator="containsText" text="SISTEMA">
      <formula>NOT(ISERROR(SEARCH(("SISTEMA"),(G553))))</formula>
    </cfRule>
  </conditionalFormatting>
  <conditionalFormatting sqref="K553:K555">
    <cfRule type="cellIs" dxfId="429" priority="810" operator="greaterThan">
      <formula>164982</formula>
    </cfRule>
  </conditionalFormatting>
  <conditionalFormatting sqref="F69:F72 F76:F94 F107:F172 F229:F269 F314:F348 F381:F420 F426:F494 F510 F517:F555 F563:F574 F652:F653 F668:F669 F749:F757 F781:F852 F920 F955:F959 F1033:F1037 F1042:F1101 F1219:F1260 F175:F197 F1104:F1207 F1307:F1386 F497:F508 F962:F1015 F1262 F860:F918 F199:F224 F350:F375 F923:F952 F273:F295 F672:F740 F1265:F1301 F759:F777 F576:F649 F16:F66">
    <cfRule type="containsText" dxfId="428" priority="811" operator="containsText" text="CONDUCE">
      <formula>NOT(ISERROR(SEARCH(("CONDUCE"),(F16))))</formula>
    </cfRule>
  </conditionalFormatting>
  <conditionalFormatting sqref="K658:K660">
    <cfRule type="cellIs" dxfId="427" priority="812" operator="lessThan">
      <formula>0</formula>
    </cfRule>
  </conditionalFormatting>
  <conditionalFormatting sqref="G659:G660">
    <cfRule type="cellIs" dxfId="426" priority="813" stopIfTrue="1" operator="equal">
      <formula>4987</formula>
    </cfRule>
  </conditionalFormatting>
  <conditionalFormatting sqref="G659:G660">
    <cfRule type="cellIs" dxfId="425" priority="814" stopIfTrue="1" operator="equal">
      <formula>4987</formula>
    </cfRule>
  </conditionalFormatting>
  <conditionalFormatting sqref="G659:G660">
    <cfRule type="containsText" dxfId="424" priority="815" operator="containsText" text="SISTEMA">
      <formula>NOT(ISERROR(SEARCH(("SISTEMA"),(P659))))</formula>
    </cfRule>
  </conditionalFormatting>
  <conditionalFormatting sqref="K658:K660">
    <cfRule type="cellIs" dxfId="423" priority="816" operator="greaterThan">
      <formula>164982</formula>
    </cfRule>
  </conditionalFormatting>
  <conditionalFormatting sqref="K657">
    <cfRule type="cellIs" dxfId="422" priority="817" operator="lessThan">
      <formula>0</formula>
    </cfRule>
  </conditionalFormatting>
  <conditionalFormatting sqref="G657">
    <cfRule type="containsText" dxfId="421" priority="818" operator="containsText" text="SISTEMA">
      <formula>NOT(ISERROR(SEARCH(("SISTEMA"),(G657))))</formula>
    </cfRule>
  </conditionalFormatting>
  <conditionalFormatting sqref="K657">
    <cfRule type="cellIs" dxfId="420" priority="819" operator="greaterThan">
      <formula>164982</formula>
    </cfRule>
  </conditionalFormatting>
  <conditionalFormatting sqref="F657:F660">
    <cfRule type="containsText" dxfId="419" priority="820" operator="containsText" text="CONDUCE">
      <formula>NOT(ISERROR(SEARCH(("CONDUCE"),(F657))))</formula>
    </cfRule>
  </conditionalFormatting>
  <conditionalFormatting sqref="G854:G857">
    <cfRule type="cellIs" dxfId="418" priority="821" stopIfTrue="1" operator="equal">
      <formula>4987</formula>
    </cfRule>
  </conditionalFormatting>
  <conditionalFormatting sqref="G854:G857">
    <cfRule type="cellIs" dxfId="417" priority="822" stopIfTrue="1" operator="equal">
      <formula>4987</formula>
    </cfRule>
  </conditionalFormatting>
  <conditionalFormatting sqref="K854:K857">
    <cfRule type="cellIs" dxfId="416" priority="823" operator="lessThan">
      <formula>0</formula>
    </cfRule>
  </conditionalFormatting>
  <conditionalFormatting sqref="K853">
    <cfRule type="cellIs" dxfId="415" priority="824" operator="lessThan">
      <formula>0</formula>
    </cfRule>
  </conditionalFormatting>
  <conditionalFormatting sqref="G853:G857">
    <cfRule type="containsText" dxfId="414" priority="825" operator="containsText" text="SISTEMA">
      <formula>NOT(ISERROR(SEARCH(("SISTEMA"),(G853))))</formula>
    </cfRule>
  </conditionalFormatting>
  <conditionalFormatting sqref="K853:K857">
    <cfRule type="cellIs" dxfId="413" priority="826" operator="greaterThan">
      <formula>164982</formula>
    </cfRule>
  </conditionalFormatting>
  <conditionalFormatting sqref="F853:F857">
    <cfRule type="containsText" dxfId="412" priority="827" operator="containsText" text="CONDUCE">
      <formula>NOT(ISERROR(SEARCH(("CONDUCE"),(F853))))</formula>
    </cfRule>
  </conditionalFormatting>
  <conditionalFormatting sqref="G954">
    <cfRule type="cellIs" dxfId="411" priority="828" stopIfTrue="1" operator="equal">
      <formula>4987</formula>
    </cfRule>
  </conditionalFormatting>
  <conditionalFormatting sqref="G954">
    <cfRule type="cellIs" dxfId="410" priority="829" stopIfTrue="1" operator="equal">
      <formula>4987</formula>
    </cfRule>
  </conditionalFormatting>
  <conditionalFormatting sqref="K954">
    <cfRule type="cellIs" dxfId="409" priority="830" operator="lessThan">
      <formula>0</formula>
    </cfRule>
  </conditionalFormatting>
  <conditionalFormatting sqref="K953">
    <cfRule type="cellIs" dxfId="408" priority="831" operator="lessThan">
      <formula>0</formula>
    </cfRule>
  </conditionalFormatting>
  <conditionalFormatting sqref="G953:G954">
    <cfRule type="containsText" dxfId="407" priority="832" operator="containsText" text="SISTEMA">
      <formula>NOT(ISERROR(SEARCH(("SISTEMA"),(G953))))</formula>
    </cfRule>
  </conditionalFormatting>
  <conditionalFormatting sqref="K953:K954">
    <cfRule type="cellIs" dxfId="406" priority="833" operator="greaterThan">
      <formula>164982</formula>
    </cfRule>
  </conditionalFormatting>
  <conditionalFormatting sqref="F953:F954">
    <cfRule type="containsText" dxfId="405" priority="834" operator="containsText" text="CONDUCE">
      <formula>NOT(ISERROR(SEARCH(("CONDUCE"),(F953))))</formula>
    </cfRule>
  </conditionalFormatting>
  <conditionalFormatting sqref="G987:G992">
    <cfRule type="cellIs" dxfId="404" priority="835" stopIfTrue="1" operator="equal">
      <formula>4987</formula>
    </cfRule>
  </conditionalFormatting>
  <conditionalFormatting sqref="G987:G992">
    <cfRule type="cellIs" dxfId="403" priority="836" stopIfTrue="1" operator="equal">
      <formula>4987</formula>
    </cfRule>
  </conditionalFormatting>
  <conditionalFormatting sqref="G987:G992">
    <cfRule type="containsText" dxfId="402" priority="837" operator="containsText" text="SISTEMA">
      <formula>NOT(ISERROR(SEARCH(("SISTEMA"),(G987))))</formula>
    </cfRule>
  </conditionalFormatting>
  <conditionalFormatting sqref="K665:K667">
    <cfRule type="cellIs" dxfId="401" priority="838" operator="lessThan">
      <formula>0</formula>
    </cfRule>
  </conditionalFormatting>
  <conditionalFormatting sqref="G665:G667">
    <cfRule type="cellIs" dxfId="400" priority="839" stopIfTrue="1" operator="equal">
      <formula>4987</formula>
    </cfRule>
  </conditionalFormatting>
  <conditionalFormatting sqref="G665:G667">
    <cfRule type="cellIs" dxfId="399" priority="840" stopIfTrue="1" operator="equal">
      <formula>4987</formula>
    </cfRule>
  </conditionalFormatting>
  <conditionalFormatting sqref="G665:G667">
    <cfRule type="containsText" dxfId="398" priority="841" operator="containsText" text="SISTEMA">
      <formula>NOT(ISERROR(SEARCH(("SISTEMA"),(G665))))</formula>
    </cfRule>
  </conditionalFormatting>
  <conditionalFormatting sqref="K665:K667">
    <cfRule type="cellIs" dxfId="397" priority="842" operator="greaterThan">
      <formula>164982</formula>
    </cfRule>
  </conditionalFormatting>
  <conditionalFormatting sqref="K664">
    <cfRule type="cellIs" dxfId="396" priority="843" operator="lessThan">
      <formula>0</formula>
    </cfRule>
  </conditionalFormatting>
  <conditionalFormatting sqref="G664">
    <cfRule type="containsText" dxfId="395" priority="844" operator="containsText" text="SISTEMA">
      <formula>NOT(ISERROR(SEARCH(("SISTEMA"),(G664))))</formula>
    </cfRule>
  </conditionalFormatting>
  <conditionalFormatting sqref="K664">
    <cfRule type="cellIs" dxfId="394" priority="845" operator="greaterThan">
      <formula>164982</formula>
    </cfRule>
  </conditionalFormatting>
  <conditionalFormatting sqref="F664:F667">
    <cfRule type="containsText" dxfId="393" priority="846" operator="containsText" text="CONDUCE">
      <formula>NOT(ISERROR(SEARCH(("CONDUCE"),(F664))))</formula>
    </cfRule>
  </conditionalFormatting>
  <conditionalFormatting sqref="K1271">
    <cfRule type="cellIs" dxfId="392" priority="847" operator="lessThan">
      <formula>0</formula>
    </cfRule>
  </conditionalFormatting>
  <conditionalFormatting sqref="K562">
    <cfRule type="cellIs" dxfId="391" priority="848" operator="lessThan">
      <formula>0</formula>
    </cfRule>
  </conditionalFormatting>
  <conditionalFormatting sqref="G562">
    <cfRule type="containsText" dxfId="390" priority="849" operator="containsText" text="SISTEMA">
      <formula>NOT(ISERROR(SEARCH(("SISTEMA"),(G562))))</formula>
    </cfRule>
  </conditionalFormatting>
  <conditionalFormatting sqref="K562">
    <cfRule type="cellIs" dxfId="389" priority="850" operator="greaterThan">
      <formula>164982</formula>
    </cfRule>
  </conditionalFormatting>
  <conditionalFormatting sqref="F562">
    <cfRule type="containsText" dxfId="388" priority="851" operator="containsText" text="CONDUCE">
      <formula>NOT(ISERROR(SEARCH(("CONDUCE"),(F562))))</formula>
    </cfRule>
  </conditionalFormatting>
  <conditionalFormatting sqref="K1208:K1210">
    <cfRule type="cellIs" dxfId="387" priority="852" operator="lessThan">
      <formula>0</formula>
    </cfRule>
  </conditionalFormatting>
  <conditionalFormatting sqref="G1211:G1218">
    <cfRule type="cellIs" dxfId="386" priority="853" stopIfTrue="1" operator="equal">
      <formula>4987</formula>
    </cfRule>
  </conditionalFormatting>
  <conditionalFormatting sqref="G1211:G1218">
    <cfRule type="cellIs" dxfId="385" priority="854" stopIfTrue="1" operator="equal">
      <formula>4987</formula>
    </cfRule>
  </conditionalFormatting>
  <conditionalFormatting sqref="K1211:K1218">
    <cfRule type="cellIs" dxfId="384" priority="855" operator="lessThan">
      <formula>0</formula>
    </cfRule>
  </conditionalFormatting>
  <conditionalFormatting sqref="G1208:G1210">
    <cfRule type="cellIs" dxfId="383" priority="856" stopIfTrue="1" operator="equal">
      <formula>4987</formula>
    </cfRule>
  </conditionalFormatting>
  <conditionalFormatting sqref="G1208:G1210">
    <cfRule type="cellIs" dxfId="382" priority="857" stopIfTrue="1" operator="equal">
      <formula>4987</formula>
    </cfRule>
  </conditionalFormatting>
  <conditionalFormatting sqref="G1208:G1218">
    <cfRule type="containsText" dxfId="381" priority="858" operator="containsText" text="SISTEMA">
      <formula>NOT(ISERROR(SEARCH(("SISTEMA"),(G1208))))</formula>
    </cfRule>
  </conditionalFormatting>
  <conditionalFormatting sqref="K1208:K1218">
    <cfRule type="cellIs" dxfId="380" priority="859" operator="greaterThan">
      <formula>164982</formula>
    </cfRule>
  </conditionalFormatting>
  <conditionalFormatting sqref="F1208:F1218">
    <cfRule type="containsText" dxfId="379" priority="860" operator="containsText" text="CONDUCE">
      <formula>NOT(ISERROR(SEARCH(("CONDUCE"),(F1208))))</formula>
    </cfRule>
  </conditionalFormatting>
  <conditionalFormatting sqref="K1303">
    <cfRule type="cellIs" dxfId="378" priority="861" operator="lessThan">
      <formula>0</formula>
    </cfRule>
  </conditionalFormatting>
  <conditionalFormatting sqref="G1303">
    <cfRule type="cellIs" dxfId="377" priority="862" stopIfTrue="1" operator="equal">
      <formula>4987</formula>
    </cfRule>
  </conditionalFormatting>
  <conditionalFormatting sqref="G1303">
    <cfRule type="cellIs" dxfId="376" priority="863" stopIfTrue="1" operator="equal">
      <formula>4987</formula>
    </cfRule>
  </conditionalFormatting>
  <conditionalFormatting sqref="K1302">
    <cfRule type="cellIs" dxfId="375" priority="864" operator="lessThan">
      <formula>0</formula>
    </cfRule>
  </conditionalFormatting>
  <conditionalFormatting sqref="G1302:G1303">
    <cfRule type="containsText" dxfId="374" priority="865" operator="containsText" text="SISTEMA">
      <formula>NOT(ISERROR(SEARCH(("SISTEMA"),(G1302))))</formula>
    </cfRule>
  </conditionalFormatting>
  <conditionalFormatting sqref="K1302:K1303">
    <cfRule type="cellIs" dxfId="373" priority="866" operator="greaterThan">
      <formula>164982</formula>
    </cfRule>
  </conditionalFormatting>
  <conditionalFormatting sqref="F1302:F1303">
    <cfRule type="containsText" dxfId="372" priority="867" operator="containsText" text="CONDUCE">
      <formula>NOT(ISERROR(SEARCH(("CONDUCE"),(F1302))))</formula>
    </cfRule>
  </conditionalFormatting>
  <conditionalFormatting sqref="G422:G423">
    <cfRule type="cellIs" dxfId="371" priority="868" stopIfTrue="1" operator="equal">
      <formula>4987</formula>
    </cfRule>
  </conditionalFormatting>
  <conditionalFormatting sqref="G422:G423">
    <cfRule type="cellIs" dxfId="370" priority="869" stopIfTrue="1" operator="equal">
      <formula>4987</formula>
    </cfRule>
  </conditionalFormatting>
  <conditionalFormatting sqref="K422:K423">
    <cfRule type="cellIs" dxfId="369" priority="870" operator="lessThan">
      <formula>0</formula>
    </cfRule>
  </conditionalFormatting>
  <conditionalFormatting sqref="K421">
    <cfRule type="cellIs" dxfId="368" priority="871" operator="lessThan">
      <formula>0</formula>
    </cfRule>
  </conditionalFormatting>
  <conditionalFormatting sqref="G421:G423">
    <cfRule type="containsText" dxfId="367" priority="872" operator="containsText" text="SISTEMA">
      <formula>NOT(ISERROR(SEARCH(("SISTEMA"),(G421))))</formula>
    </cfRule>
  </conditionalFormatting>
  <conditionalFormatting sqref="K421:K423">
    <cfRule type="cellIs" dxfId="366" priority="873" operator="greaterThan">
      <formula>164982</formula>
    </cfRule>
  </conditionalFormatting>
  <conditionalFormatting sqref="F421:F423">
    <cfRule type="containsText" dxfId="365" priority="874" operator="containsText" text="CONDUCE">
      <formula>NOT(ISERROR(SEARCH(("CONDUCE"),(F421))))</formula>
    </cfRule>
  </conditionalFormatting>
  <conditionalFormatting sqref="K95">
    <cfRule type="cellIs" dxfId="364" priority="875" operator="lessThan">
      <formula>0</formula>
    </cfRule>
  </conditionalFormatting>
  <conditionalFormatting sqref="K96:K97">
    <cfRule type="cellIs" dxfId="363" priority="876" operator="lessThan">
      <formula>0</formula>
    </cfRule>
  </conditionalFormatting>
  <conditionalFormatting sqref="G95">
    <cfRule type="containsText" dxfId="362" priority="877" operator="containsText" text="SISTEMA">
      <formula>NOT(ISERROR(SEARCH(("SISTEMA"),(G95))))</formula>
    </cfRule>
  </conditionalFormatting>
  <conditionalFormatting sqref="K95:K97">
    <cfRule type="cellIs" dxfId="361" priority="878" operator="greaterThan">
      <formula>164982</formula>
    </cfRule>
  </conditionalFormatting>
  <conditionalFormatting sqref="F95:F97">
    <cfRule type="containsText" dxfId="360" priority="879" operator="containsText" text="CONDUCE">
      <formula>NOT(ISERROR(SEARCH(("CONDUCE"),(F95))))</formula>
    </cfRule>
  </conditionalFormatting>
  <conditionalFormatting sqref="G96:G97">
    <cfRule type="cellIs" dxfId="359" priority="880" stopIfTrue="1" operator="equal">
      <formula>4987</formula>
    </cfRule>
  </conditionalFormatting>
  <conditionalFormatting sqref="G96:G97">
    <cfRule type="cellIs" dxfId="358" priority="881" stopIfTrue="1" operator="equal">
      <formula>4987</formula>
    </cfRule>
  </conditionalFormatting>
  <conditionalFormatting sqref="G96:G97">
    <cfRule type="containsText" dxfId="357" priority="882" operator="containsText" text="SISTEMA">
      <formula>NOT(ISERROR(SEARCH(("SISTEMA"),(G96))))</formula>
    </cfRule>
  </conditionalFormatting>
  <conditionalFormatting sqref="K1305:K1306">
    <cfRule type="cellIs" dxfId="356" priority="883" operator="lessThan">
      <formula>0</formula>
    </cfRule>
  </conditionalFormatting>
  <conditionalFormatting sqref="K1304">
    <cfRule type="cellIs" dxfId="355" priority="884" operator="lessThan">
      <formula>0</formula>
    </cfRule>
  </conditionalFormatting>
  <conditionalFormatting sqref="G1304">
    <cfRule type="containsText" dxfId="354" priority="885" operator="containsText" text="SISTEMA">
      <formula>NOT(ISERROR(SEARCH(("SISTEMA"),(G1304))))</formula>
    </cfRule>
  </conditionalFormatting>
  <conditionalFormatting sqref="K1304:K1306">
    <cfRule type="cellIs" dxfId="353" priority="886" operator="greaterThan">
      <formula>164982</formula>
    </cfRule>
  </conditionalFormatting>
  <conditionalFormatting sqref="F1304:F1306">
    <cfRule type="containsText" dxfId="352" priority="887" operator="containsText" text="CONDUCE">
      <formula>NOT(ISERROR(SEARCH(("CONDUCE"),(F1304))))</formula>
    </cfRule>
  </conditionalFormatting>
  <conditionalFormatting sqref="G1305:G1306">
    <cfRule type="cellIs" dxfId="351" priority="888" stopIfTrue="1" operator="equal">
      <formula>4987</formula>
    </cfRule>
  </conditionalFormatting>
  <conditionalFormatting sqref="G1305:G1306">
    <cfRule type="cellIs" dxfId="350" priority="889" stopIfTrue="1" operator="equal">
      <formula>4987</formula>
    </cfRule>
  </conditionalFormatting>
  <conditionalFormatting sqref="G1305:G1306">
    <cfRule type="containsText" dxfId="349" priority="890" operator="containsText" text="SISTEMA">
      <formula>NOT(ISERROR(SEARCH(("SISTEMA"),(G1305))))</formula>
    </cfRule>
  </conditionalFormatting>
  <conditionalFormatting sqref="K879">
    <cfRule type="cellIs" dxfId="348" priority="891" operator="lessThan">
      <formula>0</formula>
    </cfRule>
  </conditionalFormatting>
  <conditionalFormatting sqref="G658">
    <cfRule type="cellIs" dxfId="347" priority="892" stopIfTrue="1" operator="equal">
      <formula>4987</formula>
    </cfRule>
  </conditionalFormatting>
  <conditionalFormatting sqref="G658">
    <cfRule type="cellIs" dxfId="346" priority="893" stopIfTrue="1" operator="equal">
      <formula>4987</formula>
    </cfRule>
  </conditionalFormatting>
  <conditionalFormatting sqref="G658">
    <cfRule type="containsText" dxfId="345" priority="894" operator="containsText" text="SISTEMA">
      <formula>NOT(ISERROR(SEARCH(("SISTEMA"),(G658))))</formula>
    </cfRule>
  </conditionalFormatting>
  <conditionalFormatting sqref="K557:K559">
    <cfRule type="cellIs" dxfId="344" priority="895" operator="lessThan">
      <formula>0</formula>
    </cfRule>
  </conditionalFormatting>
  <conditionalFormatting sqref="G557:G559">
    <cfRule type="cellIs" dxfId="343" priority="896" stopIfTrue="1" operator="equal">
      <formula>4987</formula>
    </cfRule>
  </conditionalFormatting>
  <conditionalFormatting sqref="G557:G559">
    <cfRule type="cellIs" dxfId="342" priority="897" stopIfTrue="1" operator="equal">
      <formula>4987</formula>
    </cfRule>
  </conditionalFormatting>
  <conditionalFormatting sqref="K556">
    <cfRule type="cellIs" dxfId="341" priority="898" operator="lessThan">
      <formula>0</formula>
    </cfRule>
  </conditionalFormatting>
  <conditionalFormatting sqref="G556:G559">
    <cfRule type="containsText" dxfId="340" priority="899" operator="containsText" text="SISTEMA">
      <formula>NOT(ISERROR(SEARCH(("SISTEMA"),(G556))))</formula>
    </cfRule>
  </conditionalFormatting>
  <conditionalFormatting sqref="K556:K559">
    <cfRule type="cellIs" dxfId="339" priority="900" operator="greaterThan">
      <formula>164982</formula>
    </cfRule>
  </conditionalFormatting>
  <conditionalFormatting sqref="F556:F559">
    <cfRule type="containsText" dxfId="338" priority="901" operator="containsText" text="CONDUCE">
      <formula>NOT(ISERROR(SEARCH(("CONDUCE"),(F556))))</formula>
    </cfRule>
  </conditionalFormatting>
  <conditionalFormatting sqref="G1061:G1071">
    <cfRule type="cellIs" dxfId="337" priority="902" stopIfTrue="1" operator="equal">
      <formula>4987</formula>
    </cfRule>
  </conditionalFormatting>
  <conditionalFormatting sqref="G1061:G1071">
    <cfRule type="cellIs" dxfId="336" priority="903" stopIfTrue="1" operator="equal">
      <formula>4987</formula>
    </cfRule>
  </conditionalFormatting>
  <conditionalFormatting sqref="G1061:G1071">
    <cfRule type="containsText" dxfId="335" priority="904" operator="containsText" text="SISTEMA">
      <formula>NOT(ISERROR(SEARCH(("SISTEMA"),(G1061))))</formula>
    </cfRule>
  </conditionalFormatting>
  <conditionalFormatting sqref="K662:K663">
    <cfRule type="cellIs" dxfId="334" priority="905" operator="lessThan">
      <formula>0</formula>
    </cfRule>
  </conditionalFormatting>
  <conditionalFormatting sqref="G662:G663">
    <cfRule type="cellIs" dxfId="333" priority="906" stopIfTrue="1" operator="equal">
      <formula>4987</formula>
    </cfRule>
  </conditionalFormatting>
  <conditionalFormatting sqref="G662:G663">
    <cfRule type="cellIs" dxfId="332" priority="907" stopIfTrue="1" operator="equal">
      <formula>4987</formula>
    </cfRule>
  </conditionalFormatting>
  <conditionalFormatting sqref="K662:K663">
    <cfRule type="cellIs" dxfId="331" priority="908" operator="greaterThan">
      <formula>164982</formula>
    </cfRule>
  </conditionalFormatting>
  <conditionalFormatting sqref="K661">
    <cfRule type="cellIs" dxfId="330" priority="909" operator="lessThan">
      <formula>0</formula>
    </cfRule>
  </conditionalFormatting>
  <conditionalFormatting sqref="K661">
    <cfRule type="cellIs" dxfId="329" priority="910" operator="greaterThan">
      <formula>164982</formula>
    </cfRule>
  </conditionalFormatting>
  <conditionalFormatting sqref="K98">
    <cfRule type="cellIs" dxfId="328" priority="911" operator="lessThan">
      <formula>0</formula>
    </cfRule>
  </conditionalFormatting>
  <conditionalFormatting sqref="K99">
    <cfRule type="cellIs" dxfId="327" priority="912" operator="lessThan">
      <formula>0</formula>
    </cfRule>
  </conditionalFormatting>
  <conditionalFormatting sqref="G98">
    <cfRule type="containsText" dxfId="326" priority="913" operator="containsText" text="SISTEMA">
      <formula>NOT(ISERROR(SEARCH(("SISTEMA"),(G98))))</formula>
    </cfRule>
  </conditionalFormatting>
  <conditionalFormatting sqref="K98:K99">
    <cfRule type="cellIs" dxfId="325" priority="914" operator="greaterThan">
      <formula>164982</formula>
    </cfRule>
  </conditionalFormatting>
  <conditionalFormatting sqref="F98:F99">
    <cfRule type="containsText" dxfId="324" priority="915" operator="containsText" text="CONDUCE">
      <formula>NOT(ISERROR(SEARCH(("CONDUCE"),(F98))))</formula>
    </cfRule>
  </conditionalFormatting>
  <conditionalFormatting sqref="G99">
    <cfRule type="cellIs" dxfId="323" priority="916" stopIfTrue="1" operator="equal">
      <formula>4987</formula>
    </cfRule>
  </conditionalFormatting>
  <conditionalFormatting sqref="G99">
    <cfRule type="cellIs" dxfId="322" priority="917" stopIfTrue="1" operator="equal">
      <formula>4987</formula>
    </cfRule>
  </conditionalFormatting>
  <conditionalFormatting sqref="G99">
    <cfRule type="containsText" dxfId="321" priority="918" operator="containsText" text="SISTEMA">
      <formula>NOT(ISERROR(SEARCH(("SISTEMA"),(G99))))</formula>
    </cfRule>
  </conditionalFormatting>
  <conditionalFormatting sqref="G71:G72">
    <cfRule type="cellIs" dxfId="320" priority="919" stopIfTrue="1" operator="equal">
      <formula>4987</formula>
    </cfRule>
  </conditionalFormatting>
  <conditionalFormatting sqref="G71:G72">
    <cfRule type="cellIs" dxfId="319" priority="920" stopIfTrue="1" operator="equal">
      <formula>4987</formula>
    </cfRule>
  </conditionalFormatting>
  <conditionalFormatting sqref="G71:G72">
    <cfRule type="containsText" dxfId="318" priority="921" operator="containsText" text="SISTEMA">
      <formula>NOT(ISERROR(SEARCH(("SISTEMA"),(G71))))</formula>
    </cfRule>
  </conditionalFormatting>
  <conditionalFormatting sqref="G226">
    <cfRule type="cellIs" dxfId="317" priority="922" stopIfTrue="1" operator="equal">
      <formula>4987</formula>
    </cfRule>
  </conditionalFormatting>
  <conditionalFormatting sqref="G226">
    <cfRule type="cellIs" dxfId="316" priority="923" stopIfTrue="1" operator="equal">
      <formula>4987</formula>
    </cfRule>
  </conditionalFormatting>
  <conditionalFormatting sqref="K225">
    <cfRule type="cellIs" dxfId="315" priority="924" operator="lessThan">
      <formula>0</formula>
    </cfRule>
  </conditionalFormatting>
  <conditionalFormatting sqref="K226">
    <cfRule type="cellIs" dxfId="314" priority="925" operator="lessThan">
      <formula>0</formula>
    </cfRule>
  </conditionalFormatting>
  <conditionalFormatting sqref="G225:G226">
    <cfRule type="containsText" dxfId="313" priority="926" operator="containsText" text="SISTEMA">
      <formula>NOT(ISERROR(SEARCH(("SISTEMA"),(G225))))</formula>
    </cfRule>
  </conditionalFormatting>
  <conditionalFormatting sqref="K225:K226">
    <cfRule type="cellIs" dxfId="312" priority="927" operator="greaterThan">
      <formula>164982</formula>
    </cfRule>
  </conditionalFormatting>
  <conditionalFormatting sqref="F225:F226">
    <cfRule type="containsText" dxfId="311" priority="928" operator="containsText" text="CONDUCE">
      <formula>NOT(ISERROR(SEARCH(("CONDUCE"),(F225))))</formula>
    </cfRule>
  </conditionalFormatting>
  <conditionalFormatting sqref="G253">
    <cfRule type="cellIs" dxfId="310" priority="929" stopIfTrue="1" operator="equal">
      <formula>4987</formula>
    </cfRule>
  </conditionalFormatting>
  <conditionalFormatting sqref="G253">
    <cfRule type="cellIs" dxfId="309" priority="930" stopIfTrue="1" operator="equal">
      <formula>4987</formula>
    </cfRule>
  </conditionalFormatting>
  <conditionalFormatting sqref="G253">
    <cfRule type="containsText" dxfId="308" priority="931" operator="containsText" text="SISTEMA">
      <formula>NOT(ISERROR(SEARCH(("SISTEMA"),(G253))))</formula>
    </cfRule>
  </conditionalFormatting>
  <conditionalFormatting sqref="G512:G516">
    <cfRule type="cellIs" dxfId="307" priority="932" stopIfTrue="1" operator="equal">
      <formula>4987</formula>
    </cfRule>
  </conditionalFormatting>
  <conditionalFormatting sqref="G512:G516">
    <cfRule type="cellIs" dxfId="306" priority="933" stopIfTrue="1" operator="equal">
      <formula>4987</formula>
    </cfRule>
  </conditionalFormatting>
  <conditionalFormatting sqref="K512:K516">
    <cfRule type="cellIs" dxfId="305" priority="934" operator="lessThan">
      <formula>0</formula>
    </cfRule>
  </conditionalFormatting>
  <conditionalFormatting sqref="K511">
    <cfRule type="cellIs" dxfId="304" priority="935" operator="lessThan">
      <formula>0</formula>
    </cfRule>
  </conditionalFormatting>
  <conditionalFormatting sqref="G511:G516">
    <cfRule type="containsText" dxfId="303" priority="936" operator="containsText" text="SISTEMA">
      <formula>NOT(ISERROR(SEARCH(("SISTEMA"),(G511))))</formula>
    </cfRule>
  </conditionalFormatting>
  <conditionalFormatting sqref="K511:K516">
    <cfRule type="cellIs" dxfId="302" priority="937" operator="greaterThan">
      <formula>164982</formula>
    </cfRule>
  </conditionalFormatting>
  <conditionalFormatting sqref="F511:F516">
    <cfRule type="containsText" dxfId="301" priority="938" operator="containsText" text="CONDUCE">
      <formula>NOT(ISERROR(SEARCH(("CONDUCE"),(F511))))</formula>
    </cfRule>
  </conditionalFormatting>
  <conditionalFormatting sqref="G719:G722">
    <cfRule type="cellIs" dxfId="300" priority="939" stopIfTrue="1" operator="equal">
      <formula>4987</formula>
    </cfRule>
  </conditionalFormatting>
  <conditionalFormatting sqref="G719:G722">
    <cfRule type="cellIs" dxfId="299" priority="940" stopIfTrue="1" operator="equal">
      <formula>4987</formula>
    </cfRule>
  </conditionalFormatting>
  <conditionalFormatting sqref="G719:G722">
    <cfRule type="containsText" dxfId="298" priority="941" operator="containsText" text="SISTEMA">
      <formula>NOT(ISERROR(SEARCH(("SISTEMA"),(G719))))</formula>
    </cfRule>
  </conditionalFormatting>
  <conditionalFormatting sqref="G723">
    <cfRule type="cellIs" dxfId="297" priority="942" stopIfTrue="1" operator="equal">
      <formula>4987</formula>
    </cfRule>
  </conditionalFormatting>
  <conditionalFormatting sqref="G723">
    <cfRule type="cellIs" dxfId="296" priority="943" stopIfTrue="1" operator="equal">
      <formula>4987</formula>
    </cfRule>
  </conditionalFormatting>
  <conditionalFormatting sqref="G723">
    <cfRule type="containsText" dxfId="295" priority="944" operator="containsText" text="SISTEMA">
      <formula>NOT(ISERROR(SEARCH(("SISTEMA"),(G723))))</formula>
    </cfRule>
  </conditionalFormatting>
  <conditionalFormatting sqref="G724">
    <cfRule type="cellIs" dxfId="294" priority="945" stopIfTrue="1" operator="equal">
      <formula>4987</formula>
    </cfRule>
  </conditionalFormatting>
  <conditionalFormatting sqref="G724">
    <cfRule type="cellIs" dxfId="293" priority="946" stopIfTrue="1" operator="equal">
      <formula>4987</formula>
    </cfRule>
  </conditionalFormatting>
  <conditionalFormatting sqref="G724">
    <cfRule type="containsText" dxfId="292" priority="947" operator="containsText" text="SISTEMA">
      <formula>NOT(ISERROR(SEARCH(("SISTEMA"),(G724))))</formula>
    </cfRule>
  </conditionalFormatting>
  <conditionalFormatting sqref="G725">
    <cfRule type="cellIs" dxfId="291" priority="948" stopIfTrue="1" operator="equal">
      <formula>4987</formula>
    </cfRule>
  </conditionalFormatting>
  <conditionalFormatting sqref="G725">
    <cfRule type="cellIs" dxfId="290" priority="949" stopIfTrue="1" operator="equal">
      <formula>4987</formula>
    </cfRule>
  </conditionalFormatting>
  <conditionalFormatting sqref="G725">
    <cfRule type="containsText" dxfId="289" priority="950" operator="containsText" text="SISTEMA">
      <formula>NOT(ISERROR(SEARCH(("SISTEMA"),(G725))))</formula>
    </cfRule>
  </conditionalFormatting>
  <conditionalFormatting sqref="G859">
    <cfRule type="cellIs" dxfId="288" priority="951" stopIfTrue="1" operator="equal">
      <formula>4987</formula>
    </cfRule>
  </conditionalFormatting>
  <conditionalFormatting sqref="G859">
    <cfRule type="cellIs" dxfId="287" priority="952" stopIfTrue="1" operator="equal">
      <formula>4987</formula>
    </cfRule>
  </conditionalFormatting>
  <conditionalFormatting sqref="K859">
    <cfRule type="cellIs" dxfId="286" priority="953" operator="lessThan">
      <formula>0</formula>
    </cfRule>
  </conditionalFormatting>
  <conditionalFormatting sqref="K858">
    <cfRule type="cellIs" dxfId="285" priority="954" operator="lessThan">
      <formula>0</formula>
    </cfRule>
  </conditionalFormatting>
  <conditionalFormatting sqref="G858:G859">
    <cfRule type="containsText" dxfId="284" priority="955" operator="containsText" text="SISTEMA">
      <formula>NOT(ISERROR(SEARCH(("SISTEMA"),(G858))))</formula>
    </cfRule>
  </conditionalFormatting>
  <conditionalFormatting sqref="K858:K859">
    <cfRule type="cellIs" dxfId="283" priority="956" operator="greaterThan">
      <formula>164982</formula>
    </cfRule>
  </conditionalFormatting>
  <conditionalFormatting sqref="F858:F859">
    <cfRule type="containsText" dxfId="282" priority="957" operator="containsText" text="CONDUCE">
      <formula>NOT(ISERROR(SEARCH(("CONDUCE"),(F858))))</formula>
    </cfRule>
  </conditionalFormatting>
  <conditionalFormatting sqref="G840:G842">
    <cfRule type="cellIs" dxfId="281" priority="958" stopIfTrue="1" operator="equal">
      <formula>4987</formula>
    </cfRule>
  </conditionalFormatting>
  <conditionalFormatting sqref="G840:G842">
    <cfRule type="cellIs" dxfId="280" priority="959" stopIfTrue="1" operator="equal">
      <formula>4987</formula>
    </cfRule>
  </conditionalFormatting>
  <conditionalFormatting sqref="G840:G842">
    <cfRule type="containsText" dxfId="279" priority="960" operator="containsText" text="SISTEMA">
      <formula>NOT(ISERROR(SEARCH(("SISTEMA"),(G840))))</formula>
    </cfRule>
  </conditionalFormatting>
  <conditionalFormatting sqref="G1016:G1032">
    <cfRule type="cellIs" dxfId="278" priority="961" stopIfTrue="1" operator="equal">
      <formula>4987</formula>
    </cfRule>
  </conditionalFormatting>
  <conditionalFormatting sqref="G1016:G1032">
    <cfRule type="cellIs" dxfId="277" priority="962" stopIfTrue="1" operator="equal">
      <formula>4987</formula>
    </cfRule>
  </conditionalFormatting>
  <conditionalFormatting sqref="K1016:K1032">
    <cfRule type="cellIs" dxfId="276" priority="963" operator="lessThan">
      <formula>0</formula>
    </cfRule>
  </conditionalFormatting>
  <conditionalFormatting sqref="G1016:G1032">
    <cfRule type="containsText" dxfId="275" priority="964" operator="containsText" text="SISTEMA">
      <formula>NOT(ISERROR(SEARCH(("SISTEMA"),(G1016))))</formula>
    </cfRule>
  </conditionalFormatting>
  <conditionalFormatting sqref="K1016:K1032">
    <cfRule type="cellIs" dxfId="274" priority="965" operator="greaterThan">
      <formula>164982</formula>
    </cfRule>
  </conditionalFormatting>
  <conditionalFormatting sqref="F1016:F1032">
    <cfRule type="containsText" dxfId="273" priority="966" operator="containsText" text="CONDUCE">
      <formula>NOT(ISERROR(SEARCH(("CONDUCE"),(F1016))))</formula>
    </cfRule>
  </conditionalFormatting>
  <conditionalFormatting sqref="G1039:G1041">
    <cfRule type="cellIs" dxfId="272" priority="967" stopIfTrue="1" operator="equal">
      <formula>4987</formula>
    </cfRule>
  </conditionalFormatting>
  <conditionalFormatting sqref="G1039:G1041">
    <cfRule type="cellIs" dxfId="271" priority="968" stopIfTrue="1" operator="equal">
      <formula>4987</formula>
    </cfRule>
  </conditionalFormatting>
  <conditionalFormatting sqref="K1039:K1041">
    <cfRule type="cellIs" dxfId="270" priority="969" operator="lessThan">
      <formula>0</formula>
    </cfRule>
  </conditionalFormatting>
  <conditionalFormatting sqref="K1038">
    <cfRule type="cellIs" dxfId="269" priority="970" operator="lessThan">
      <formula>0</formula>
    </cfRule>
  </conditionalFormatting>
  <conditionalFormatting sqref="G1038:G1041">
    <cfRule type="containsText" dxfId="268" priority="971" operator="containsText" text="SISTEMA">
      <formula>NOT(ISERROR(SEARCH(("SISTEMA"),(G1038))))</formula>
    </cfRule>
  </conditionalFormatting>
  <conditionalFormatting sqref="K1038:K1041">
    <cfRule type="cellIs" dxfId="267" priority="972" operator="greaterThan">
      <formula>164982</formula>
    </cfRule>
  </conditionalFormatting>
  <conditionalFormatting sqref="F1038:F1041">
    <cfRule type="containsText" dxfId="266" priority="973" operator="containsText" text="CONDUCE">
      <formula>NOT(ISERROR(SEARCH(("CONDUCE"),(F1038))))</formula>
    </cfRule>
  </conditionalFormatting>
  <conditionalFormatting sqref="G376:G380">
    <cfRule type="cellIs" dxfId="265" priority="974" stopIfTrue="1" operator="equal">
      <formula>4987</formula>
    </cfRule>
  </conditionalFormatting>
  <conditionalFormatting sqref="G376:G380">
    <cfRule type="cellIs" dxfId="264" priority="975" stopIfTrue="1" operator="equal">
      <formula>4987</formula>
    </cfRule>
  </conditionalFormatting>
  <conditionalFormatting sqref="K376:K380">
    <cfRule type="cellIs" dxfId="263" priority="976" operator="lessThan">
      <formula>0</formula>
    </cfRule>
  </conditionalFormatting>
  <conditionalFormatting sqref="G376:G380">
    <cfRule type="containsText" dxfId="262" priority="977" operator="containsText" text="SISTEMA">
      <formula>NOT(ISERROR(SEARCH(("SISTEMA"),(G376))))</formula>
    </cfRule>
  </conditionalFormatting>
  <conditionalFormatting sqref="K376:K380">
    <cfRule type="cellIs" dxfId="261" priority="978" operator="greaterThan">
      <formula>164982</formula>
    </cfRule>
  </conditionalFormatting>
  <conditionalFormatting sqref="F376:F380">
    <cfRule type="containsText" dxfId="260" priority="979" operator="containsText" text="CONDUCE">
      <formula>NOT(ISERROR(SEARCH(("CONDUCE"),(F376))))</formula>
    </cfRule>
  </conditionalFormatting>
  <conditionalFormatting sqref="G56:G58">
    <cfRule type="cellIs" dxfId="259" priority="980" stopIfTrue="1" operator="equal">
      <formula>4987</formula>
    </cfRule>
  </conditionalFormatting>
  <conditionalFormatting sqref="G56:G58">
    <cfRule type="cellIs" dxfId="258" priority="981" stopIfTrue="1" operator="equal">
      <formula>4987</formula>
    </cfRule>
  </conditionalFormatting>
  <conditionalFormatting sqref="G56:G58">
    <cfRule type="containsText" dxfId="257" priority="982" operator="containsText" text="SISTEMA">
      <formula>NOT(ISERROR(SEARCH(("SISTEMA"),(G56))))</formula>
    </cfRule>
  </conditionalFormatting>
  <conditionalFormatting sqref="G86:G88">
    <cfRule type="cellIs" dxfId="256" priority="983" stopIfTrue="1" operator="equal">
      <formula>4987</formula>
    </cfRule>
  </conditionalFormatting>
  <conditionalFormatting sqref="G86:G88">
    <cfRule type="cellIs" dxfId="255" priority="984" stopIfTrue="1" operator="equal">
      <formula>4987</formula>
    </cfRule>
  </conditionalFormatting>
  <conditionalFormatting sqref="G86:G88">
    <cfRule type="containsText" dxfId="254" priority="985" operator="containsText" text="SISTEMA">
      <formula>NOT(ISERROR(SEARCH(("SISTEMA"),(G86))))</formula>
    </cfRule>
  </conditionalFormatting>
  <conditionalFormatting sqref="G228">
    <cfRule type="cellIs" dxfId="253" priority="986" stopIfTrue="1" operator="equal">
      <formula>4987</formula>
    </cfRule>
  </conditionalFormatting>
  <conditionalFormatting sqref="G228">
    <cfRule type="cellIs" dxfId="252" priority="987" stopIfTrue="1" operator="equal">
      <formula>4987</formula>
    </cfRule>
  </conditionalFormatting>
  <conditionalFormatting sqref="K227">
    <cfRule type="cellIs" dxfId="251" priority="988" operator="lessThan">
      <formula>0</formula>
    </cfRule>
  </conditionalFormatting>
  <conditionalFormatting sqref="K228">
    <cfRule type="cellIs" dxfId="250" priority="989" operator="lessThan">
      <formula>0</formula>
    </cfRule>
  </conditionalFormatting>
  <conditionalFormatting sqref="G227:G228">
    <cfRule type="containsText" dxfId="249" priority="990" operator="containsText" text="SISTEMA">
      <formula>NOT(ISERROR(SEARCH(("SISTEMA"),(G227))))</formula>
    </cfRule>
  </conditionalFormatting>
  <conditionalFormatting sqref="K227:K228">
    <cfRule type="cellIs" dxfId="248" priority="991" operator="greaterThan">
      <formula>164982</formula>
    </cfRule>
  </conditionalFormatting>
  <conditionalFormatting sqref="F227:F228">
    <cfRule type="containsText" dxfId="247" priority="992" operator="containsText" text="CONDUCE">
      <formula>NOT(ISERROR(SEARCH(("CONDUCE"),(F227))))</formula>
    </cfRule>
  </conditionalFormatting>
  <conditionalFormatting sqref="K296">
    <cfRule type="cellIs" dxfId="246" priority="993" operator="lessThan">
      <formula>0</formula>
    </cfRule>
  </conditionalFormatting>
  <conditionalFormatting sqref="G296:G301">
    <cfRule type="containsText" dxfId="245" priority="994" operator="containsText" text="SISTEMA">
      <formula>NOT(ISERROR(SEARCH(("SISTEMA"),(G296))))</formula>
    </cfRule>
  </conditionalFormatting>
  <conditionalFormatting sqref="K296">
    <cfRule type="cellIs" dxfId="244" priority="995" operator="greaterThan">
      <formula>164982</formula>
    </cfRule>
  </conditionalFormatting>
  <conditionalFormatting sqref="F296:F310">
    <cfRule type="containsText" dxfId="243" priority="996" operator="containsText" text="CONDUCE">
      <formula>NOT(ISERROR(SEARCH(("CONDUCE"),(F296))))</formula>
    </cfRule>
  </conditionalFormatting>
  <conditionalFormatting sqref="G297:G301">
    <cfRule type="cellIs" dxfId="242" priority="997" stopIfTrue="1" operator="equal">
      <formula>4987</formula>
    </cfRule>
  </conditionalFormatting>
  <conditionalFormatting sqref="G297:G301">
    <cfRule type="cellIs" dxfId="241" priority="998" stopIfTrue="1" operator="equal">
      <formula>4987</formula>
    </cfRule>
  </conditionalFormatting>
  <conditionalFormatting sqref="K297:K310">
    <cfRule type="cellIs" dxfId="240" priority="999" operator="lessThan">
      <formula>0</formula>
    </cfRule>
  </conditionalFormatting>
  <conditionalFormatting sqref="K297:K310">
    <cfRule type="cellIs" dxfId="239" priority="1000" operator="greaterThan">
      <formula>164982</formula>
    </cfRule>
  </conditionalFormatting>
  <conditionalFormatting sqref="K561">
    <cfRule type="cellIs" dxfId="238" priority="1001" operator="lessThan">
      <formula>0</formula>
    </cfRule>
  </conditionalFormatting>
  <conditionalFormatting sqref="G561">
    <cfRule type="cellIs" dxfId="237" priority="1002" stopIfTrue="1" operator="equal">
      <formula>4987</formula>
    </cfRule>
  </conditionalFormatting>
  <conditionalFormatting sqref="G561">
    <cfRule type="cellIs" dxfId="236" priority="1003" stopIfTrue="1" operator="equal">
      <formula>4987</formula>
    </cfRule>
  </conditionalFormatting>
  <conditionalFormatting sqref="K560">
    <cfRule type="cellIs" dxfId="235" priority="1004" operator="lessThan">
      <formula>0</formula>
    </cfRule>
  </conditionalFormatting>
  <conditionalFormatting sqref="G560:G561">
    <cfRule type="containsText" dxfId="234" priority="1005" operator="containsText" text="SISTEMA">
      <formula>NOT(ISERROR(SEARCH(("SISTEMA"),(G560))))</formula>
    </cfRule>
  </conditionalFormatting>
  <conditionalFormatting sqref="K560:K561">
    <cfRule type="cellIs" dxfId="233" priority="1006" operator="greaterThan">
      <formula>164982</formula>
    </cfRule>
  </conditionalFormatting>
  <conditionalFormatting sqref="F560:F561">
    <cfRule type="containsText" dxfId="232" priority="1007" operator="containsText" text="CONDUCE">
      <formula>NOT(ISERROR(SEARCH(("CONDUCE"),(F560))))</formula>
    </cfRule>
  </conditionalFormatting>
  <conditionalFormatting sqref="G726">
    <cfRule type="cellIs" dxfId="231" priority="1008" stopIfTrue="1" operator="equal">
      <formula>4987</formula>
    </cfRule>
  </conditionalFormatting>
  <conditionalFormatting sqref="G726">
    <cfRule type="cellIs" dxfId="230" priority="1009" stopIfTrue="1" operator="equal">
      <formula>4987</formula>
    </cfRule>
  </conditionalFormatting>
  <conditionalFormatting sqref="G726">
    <cfRule type="containsText" dxfId="229" priority="1010" operator="containsText" text="SISTEMA">
      <formula>NOT(ISERROR(SEARCH(("SISTEMA"),(G726))))</formula>
    </cfRule>
  </conditionalFormatting>
  <conditionalFormatting sqref="G727">
    <cfRule type="cellIs" dxfId="228" priority="1011" stopIfTrue="1" operator="equal">
      <formula>4987</formula>
    </cfRule>
  </conditionalFormatting>
  <conditionalFormatting sqref="G727">
    <cfRule type="cellIs" dxfId="227" priority="1012" stopIfTrue="1" operator="equal">
      <formula>4987</formula>
    </cfRule>
  </conditionalFormatting>
  <conditionalFormatting sqref="G727">
    <cfRule type="containsText" dxfId="226" priority="1013" operator="containsText" text="SISTEMA">
      <formula>NOT(ISERROR(SEARCH(("SISTEMA"),(G727))))</formula>
    </cfRule>
  </conditionalFormatting>
  <conditionalFormatting sqref="G728">
    <cfRule type="cellIs" dxfId="225" priority="1014" stopIfTrue="1" operator="equal">
      <formula>4987</formula>
    </cfRule>
  </conditionalFormatting>
  <conditionalFormatting sqref="G728">
    <cfRule type="cellIs" dxfId="224" priority="1015" stopIfTrue="1" operator="equal">
      <formula>4987</formula>
    </cfRule>
  </conditionalFormatting>
  <conditionalFormatting sqref="G728">
    <cfRule type="containsText" dxfId="223" priority="1016" operator="containsText" text="SISTEMA">
      <formula>NOT(ISERROR(SEARCH(("SISTEMA"),(G728))))</formula>
    </cfRule>
  </conditionalFormatting>
  <conditionalFormatting sqref="G425">
    <cfRule type="cellIs" dxfId="222" priority="1017" stopIfTrue="1" operator="equal">
      <formula>4987</formula>
    </cfRule>
  </conditionalFormatting>
  <conditionalFormatting sqref="G425">
    <cfRule type="cellIs" dxfId="221" priority="1018" stopIfTrue="1" operator="equal">
      <formula>4987</formula>
    </cfRule>
  </conditionalFormatting>
  <conditionalFormatting sqref="K425">
    <cfRule type="cellIs" dxfId="220" priority="1019" operator="lessThan">
      <formula>0</formula>
    </cfRule>
  </conditionalFormatting>
  <conditionalFormatting sqref="K424">
    <cfRule type="cellIs" dxfId="219" priority="1020" operator="lessThan">
      <formula>0</formula>
    </cfRule>
  </conditionalFormatting>
  <conditionalFormatting sqref="G424:G425">
    <cfRule type="containsText" dxfId="218" priority="1021" operator="containsText" text="SISTEMA">
      <formula>NOT(ISERROR(SEARCH(("SISTEMA"),(G424))))</formula>
    </cfRule>
  </conditionalFormatting>
  <conditionalFormatting sqref="K424:K425">
    <cfRule type="cellIs" dxfId="217" priority="1022" operator="greaterThan">
      <formula>164982</formula>
    </cfRule>
  </conditionalFormatting>
  <conditionalFormatting sqref="F424:F425">
    <cfRule type="containsText" dxfId="216" priority="1023" operator="containsText" text="CONDUCE">
      <formula>NOT(ISERROR(SEARCH(("CONDUCE"),(F424))))</formula>
    </cfRule>
  </conditionalFormatting>
  <conditionalFormatting sqref="K650">
    <cfRule type="cellIs" dxfId="215" priority="1024" operator="lessThan">
      <formula>0</formula>
    </cfRule>
  </conditionalFormatting>
  <conditionalFormatting sqref="G650">
    <cfRule type="containsText" dxfId="214" priority="1025" operator="containsText" text="SISTEMA">
      <formula>NOT(ISERROR(SEARCH(("SISTEMA"),(G650))))</formula>
    </cfRule>
  </conditionalFormatting>
  <conditionalFormatting sqref="K650">
    <cfRule type="cellIs" dxfId="213" priority="1026" operator="greaterThan">
      <formula>164982</formula>
    </cfRule>
  </conditionalFormatting>
  <conditionalFormatting sqref="G651">
    <cfRule type="cellIs" dxfId="212" priority="1027" stopIfTrue="1" operator="equal">
      <formula>4987</formula>
    </cfRule>
  </conditionalFormatting>
  <conditionalFormatting sqref="G651">
    <cfRule type="cellIs" dxfId="211" priority="1028" stopIfTrue="1" operator="equal">
      <formula>4987</formula>
    </cfRule>
  </conditionalFormatting>
  <conditionalFormatting sqref="K651">
    <cfRule type="cellIs" dxfId="210" priority="1029" operator="lessThan">
      <formula>0</formula>
    </cfRule>
  </conditionalFormatting>
  <conditionalFormatting sqref="G651">
    <cfRule type="containsText" dxfId="209" priority="1030" operator="containsText" text="SISTEMA">
      <formula>NOT(ISERROR(SEARCH(("SISTEMA"),(G651))))</formula>
    </cfRule>
  </conditionalFormatting>
  <conditionalFormatting sqref="K651">
    <cfRule type="cellIs" dxfId="208" priority="1031" operator="greaterThan">
      <formula>164982</formula>
    </cfRule>
  </conditionalFormatting>
  <conditionalFormatting sqref="F650:F651">
    <cfRule type="containsText" dxfId="207" priority="1032" operator="containsText" text="CONDUCE">
      <formula>NOT(ISERROR(SEARCH(("CONDUCE"),(F650))))</formula>
    </cfRule>
  </conditionalFormatting>
  <conditionalFormatting sqref="K654">
    <cfRule type="cellIs" dxfId="206" priority="1033" operator="lessThan">
      <formula>0</formula>
    </cfRule>
  </conditionalFormatting>
  <conditionalFormatting sqref="G654">
    <cfRule type="containsText" dxfId="205" priority="1034" operator="containsText" text="SISTEMA">
      <formula>NOT(ISERROR(SEARCH(("SISTEMA"),(G654))))</formula>
    </cfRule>
  </conditionalFormatting>
  <conditionalFormatting sqref="K654">
    <cfRule type="cellIs" dxfId="204" priority="1035" operator="greaterThan">
      <formula>164982</formula>
    </cfRule>
  </conditionalFormatting>
  <conditionalFormatting sqref="G655:G656">
    <cfRule type="cellIs" dxfId="203" priority="1036" stopIfTrue="1" operator="equal">
      <formula>4987</formula>
    </cfRule>
  </conditionalFormatting>
  <conditionalFormatting sqref="G655:G656">
    <cfRule type="cellIs" dxfId="202" priority="1037" stopIfTrue="1" operator="equal">
      <formula>4987</formula>
    </cfRule>
  </conditionalFormatting>
  <conditionalFormatting sqref="K655:K656">
    <cfRule type="cellIs" dxfId="201" priority="1038" operator="lessThan">
      <formula>0</formula>
    </cfRule>
  </conditionalFormatting>
  <conditionalFormatting sqref="G655:G656">
    <cfRule type="containsText" dxfId="200" priority="1039" operator="containsText" text="SISTEMA">
      <formula>NOT(ISERROR(SEARCH(("SISTEMA"),(G655))))</formula>
    </cfRule>
  </conditionalFormatting>
  <conditionalFormatting sqref="K655:K656">
    <cfRule type="cellIs" dxfId="199" priority="1040" operator="greaterThan">
      <formula>164982</formula>
    </cfRule>
  </conditionalFormatting>
  <conditionalFormatting sqref="F654:F656">
    <cfRule type="containsText" dxfId="198" priority="1041" operator="containsText" text="CONDUCE">
      <formula>NOT(ISERROR(SEARCH(("CONDUCE"),(F654))))</formula>
    </cfRule>
  </conditionalFormatting>
  <conditionalFormatting sqref="G729">
    <cfRule type="cellIs" dxfId="197" priority="1042" stopIfTrue="1" operator="equal">
      <formula>4987</formula>
    </cfRule>
  </conditionalFormatting>
  <conditionalFormatting sqref="G729">
    <cfRule type="cellIs" dxfId="196" priority="1043" stopIfTrue="1" operator="equal">
      <formula>4987</formula>
    </cfRule>
  </conditionalFormatting>
  <conditionalFormatting sqref="G729">
    <cfRule type="containsText" dxfId="195" priority="1044" operator="containsText" text="SISTEMA">
      <formula>NOT(ISERROR(SEARCH(("SISTEMA"),(G729))))</formula>
    </cfRule>
  </conditionalFormatting>
  <conditionalFormatting sqref="G779:G780">
    <cfRule type="cellIs" dxfId="194" priority="1045" stopIfTrue="1" operator="equal">
      <formula>4987</formula>
    </cfRule>
  </conditionalFormatting>
  <conditionalFormatting sqref="G779:G780">
    <cfRule type="cellIs" dxfId="193" priority="1046" stopIfTrue="1" operator="equal">
      <formula>4987</formula>
    </cfRule>
  </conditionalFormatting>
  <conditionalFormatting sqref="K779:K780">
    <cfRule type="cellIs" dxfId="192" priority="1047" operator="lessThan">
      <formula>0</formula>
    </cfRule>
  </conditionalFormatting>
  <conditionalFormatting sqref="K778">
    <cfRule type="cellIs" dxfId="191" priority="1048" operator="lessThan">
      <formula>0</formula>
    </cfRule>
  </conditionalFormatting>
  <conditionalFormatting sqref="G778:G780">
    <cfRule type="containsText" dxfId="190" priority="1049" operator="containsText" text="SISTEMA">
      <formula>NOT(ISERROR(SEARCH(("SISTEMA"),(G778))))</formula>
    </cfRule>
  </conditionalFormatting>
  <conditionalFormatting sqref="K778:K780">
    <cfRule type="cellIs" dxfId="189" priority="1050" operator="greaterThan">
      <formula>164982</formula>
    </cfRule>
  </conditionalFormatting>
  <conditionalFormatting sqref="F778:F780">
    <cfRule type="containsText" dxfId="188" priority="1051" operator="containsText" text="CONDUCE">
      <formula>NOT(ISERROR(SEARCH(("CONDUCE"),(F778))))</formula>
    </cfRule>
  </conditionalFormatting>
  <conditionalFormatting sqref="G1091:G1093">
    <cfRule type="cellIs" dxfId="187" priority="1052" stopIfTrue="1" operator="equal">
      <formula>4987</formula>
    </cfRule>
  </conditionalFormatting>
  <conditionalFormatting sqref="G1091:G1093">
    <cfRule type="cellIs" dxfId="186" priority="1053" stopIfTrue="1" operator="equal">
      <formula>4987</formula>
    </cfRule>
  </conditionalFormatting>
  <conditionalFormatting sqref="F1387:F1388">
    <cfRule type="containsText" dxfId="185" priority="1054" operator="containsText" text="CONDUCE">
      <formula>NOT(ISERROR(SEARCH(("CONDUCE"),(F1387))))</formula>
    </cfRule>
  </conditionalFormatting>
  <conditionalFormatting sqref="G730">
    <cfRule type="cellIs" dxfId="184" priority="1055" stopIfTrue="1" operator="equal">
      <formula>4987</formula>
    </cfRule>
  </conditionalFormatting>
  <conditionalFormatting sqref="G730">
    <cfRule type="cellIs" dxfId="183" priority="1056" stopIfTrue="1" operator="equal">
      <formula>4987</formula>
    </cfRule>
  </conditionalFormatting>
  <conditionalFormatting sqref="G730">
    <cfRule type="containsText" dxfId="182" priority="1057" operator="containsText" text="SISTEMA">
      <formula>NOT(ISERROR(SEARCH(("SISTEMA"),(G730))))</formula>
    </cfRule>
  </conditionalFormatting>
  <conditionalFormatting sqref="G731:G732">
    <cfRule type="cellIs" dxfId="181" priority="1058" stopIfTrue="1" operator="equal">
      <formula>4987</formula>
    </cfRule>
  </conditionalFormatting>
  <conditionalFormatting sqref="G731:G732">
    <cfRule type="cellIs" dxfId="180" priority="1059" stopIfTrue="1" operator="equal">
      <formula>4987</formula>
    </cfRule>
  </conditionalFormatting>
  <conditionalFormatting sqref="G731:G732">
    <cfRule type="containsText" dxfId="179" priority="1060" operator="containsText" text="SISTEMA">
      <formula>NOT(ISERROR(SEARCH(("SISTEMA"),(G731))))</formula>
    </cfRule>
  </conditionalFormatting>
  <conditionalFormatting sqref="K909">
    <cfRule type="cellIs" dxfId="178" priority="1061" operator="lessThan">
      <formula>0</formula>
    </cfRule>
  </conditionalFormatting>
  <conditionalFormatting sqref="K1264 K1262">
    <cfRule type="cellIs" dxfId="177" priority="1062" operator="lessThan">
      <formula>0</formula>
    </cfRule>
  </conditionalFormatting>
  <conditionalFormatting sqref="G1264 G1262">
    <cfRule type="cellIs" dxfId="176" priority="1063" stopIfTrue="1" operator="equal">
      <formula>4987</formula>
    </cfRule>
  </conditionalFormatting>
  <conditionalFormatting sqref="G1264 G1262">
    <cfRule type="cellIs" dxfId="175" priority="1064" stopIfTrue="1" operator="equal">
      <formula>4987</formula>
    </cfRule>
  </conditionalFormatting>
  <conditionalFormatting sqref="K1263 K1261">
    <cfRule type="cellIs" dxfId="174" priority="1065" operator="lessThan">
      <formula>0</formula>
    </cfRule>
  </conditionalFormatting>
  <conditionalFormatting sqref="G1262:G1264">
    <cfRule type="containsText" dxfId="173" priority="1066" operator="containsText" text="SISTEMA">
      <formula>NOT(ISERROR(SEARCH(("SISTEMA"),(G1262))))</formula>
    </cfRule>
  </conditionalFormatting>
  <conditionalFormatting sqref="F1262:F1264">
    <cfRule type="containsText" dxfId="172" priority="1067" operator="containsText" text="CONDUCE">
      <formula>NOT(ISERROR(SEARCH(("CONDUCE"),(F1262))))</formula>
    </cfRule>
  </conditionalFormatting>
  <conditionalFormatting sqref="K311">
    <cfRule type="cellIs" dxfId="171" priority="1068" operator="lessThan">
      <formula>0</formula>
    </cfRule>
  </conditionalFormatting>
  <conditionalFormatting sqref="G311:G313">
    <cfRule type="containsText" dxfId="170" priority="1069" operator="containsText" text="SISTEMA">
      <formula>NOT(ISERROR(SEARCH(("SISTEMA"),(G311))))</formula>
    </cfRule>
  </conditionalFormatting>
  <conditionalFormatting sqref="K311">
    <cfRule type="cellIs" dxfId="169" priority="1070" operator="greaterThan">
      <formula>164982</formula>
    </cfRule>
  </conditionalFormatting>
  <conditionalFormatting sqref="F311:F313">
    <cfRule type="containsText" dxfId="168" priority="1071" operator="containsText" text="CONDUCE">
      <formula>NOT(ISERROR(SEARCH(("CONDUCE"),(F311))))</formula>
    </cfRule>
  </conditionalFormatting>
  <conditionalFormatting sqref="G312:G313">
    <cfRule type="cellIs" dxfId="167" priority="1072" stopIfTrue="1" operator="equal">
      <formula>4987</formula>
    </cfRule>
  </conditionalFormatting>
  <conditionalFormatting sqref="G312:G313">
    <cfRule type="cellIs" dxfId="166" priority="1073" stopIfTrue="1" operator="equal">
      <formula>4987</formula>
    </cfRule>
  </conditionalFormatting>
  <conditionalFormatting sqref="K312:K313">
    <cfRule type="cellIs" dxfId="165" priority="1074" operator="lessThan">
      <formula>0</formula>
    </cfRule>
  </conditionalFormatting>
  <conditionalFormatting sqref="K312:K313">
    <cfRule type="cellIs" dxfId="164" priority="1075" operator="greaterThan">
      <formula>164982</formula>
    </cfRule>
  </conditionalFormatting>
  <conditionalFormatting sqref="G302:G309">
    <cfRule type="containsText" dxfId="163" priority="1076" operator="containsText" text="SISTEMA">
      <formula>NOT(ISERROR(SEARCH(("SISTEMA"),(G302))))</formula>
    </cfRule>
  </conditionalFormatting>
  <conditionalFormatting sqref="G302:G309">
    <cfRule type="cellIs" dxfId="162" priority="1077" stopIfTrue="1" operator="equal">
      <formula>4987</formula>
    </cfRule>
  </conditionalFormatting>
  <conditionalFormatting sqref="G302:G309">
    <cfRule type="cellIs" dxfId="161" priority="1078" stopIfTrue="1" operator="equal">
      <formula>4987</formula>
    </cfRule>
  </conditionalFormatting>
  <conditionalFormatting sqref="G733">
    <cfRule type="cellIs" dxfId="160" priority="1079" stopIfTrue="1" operator="equal">
      <formula>4987</formula>
    </cfRule>
  </conditionalFormatting>
  <conditionalFormatting sqref="G733">
    <cfRule type="cellIs" dxfId="159" priority="1080" stopIfTrue="1" operator="equal">
      <formula>4987</formula>
    </cfRule>
  </conditionalFormatting>
  <conditionalFormatting sqref="G733">
    <cfRule type="containsText" dxfId="158" priority="1081" operator="containsText" text="SISTEMA">
      <formula>NOT(ISERROR(SEARCH(("SISTEMA"),(G733))))</formula>
    </cfRule>
  </conditionalFormatting>
  <conditionalFormatting sqref="G734">
    <cfRule type="cellIs" dxfId="157" priority="1082" stopIfTrue="1" operator="equal">
      <formula>4987</formula>
    </cfRule>
  </conditionalFormatting>
  <conditionalFormatting sqref="G734">
    <cfRule type="cellIs" dxfId="156" priority="1083" stopIfTrue="1" operator="equal">
      <formula>4987</formula>
    </cfRule>
  </conditionalFormatting>
  <conditionalFormatting sqref="G734">
    <cfRule type="containsText" dxfId="155" priority="1084" operator="containsText" text="SISTEMA">
      <formula>NOT(ISERROR(SEARCH(("SISTEMA"),(G734))))</formula>
    </cfRule>
  </conditionalFormatting>
  <conditionalFormatting sqref="G961">
    <cfRule type="cellIs" dxfId="154" priority="1085" stopIfTrue="1" operator="equal">
      <formula>4987</formula>
    </cfRule>
  </conditionalFormatting>
  <conditionalFormatting sqref="G961">
    <cfRule type="cellIs" dxfId="153" priority="1086" stopIfTrue="1" operator="equal">
      <formula>4987</formula>
    </cfRule>
  </conditionalFormatting>
  <conditionalFormatting sqref="K961">
    <cfRule type="cellIs" dxfId="152" priority="1087" operator="lessThan">
      <formula>0</formula>
    </cfRule>
  </conditionalFormatting>
  <conditionalFormatting sqref="K960">
    <cfRule type="cellIs" dxfId="151" priority="1088" operator="lessThan">
      <formula>0</formula>
    </cfRule>
  </conditionalFormatting>
  <conditionalFormatting sqref="G960:G961">
    <cfRule type="containsText" dxfId="150" priority="1089" operator="containsText" text="SISTEMA">
      <formula>NOT(ISERROR(SEARCH(("SISTEMA"),(G960))))</formula>
    </cfRule>
  </conditionalFormatting>
  <conditionalFormatting sqref="K960:K961">
    <cfRule type="cellIs" dxfId="149" priority="1090" operator="greaterThan">
      <formula>164982</formula>
    </cfRule>
  </conditionalFormatting>
  <conditionalFormatting sqref="F960:F961">
    <cfRule type="containsText" dxfId="148" priority="1091" operator="containsText" text="CONDUCE">
      <formula>NOT(ISERROR(SEARCH(("CONDUCE"),(F960))))</formula>
    </cfRule>
  </conditionalFormatting>
  <conditionalFormatting sqref="G735">
    <cfRule type="cellIs" dxfId="147" priority="1092" stopIfTrue="1" operator="equal">
      <formula>4987</formula>
    </cfRule>
  </conditionalFormatting>
  <conditionalFormatting sqref="G735">
    <cfRule type="cellIs" dxfId="146" priority="1093" stopIfTrue="1" operator="equal">
      <formula>4987</formula>
    </cfRule>
  </conditionalFormatting>
  <conditionalFormatting sqref="G735">
    <cfRule type="containsText" dxfId="145" priority="1094" operator="containsText" text="SISTEMA">
      <formula>NOT(ISERROR(SEARCH(("SISTEMA"),(G735))))</formula>
    </cfRule>
  </conditionalFormatting>
  <conditionalFormatting sqref="G736">
    <cfRule type="cellIs" dxfId="144" priority="1095" stopIfTrue="1" operator="equal">
      <formula>4987</formula>
    </cfRule>
  </conditionalFormatting>
  <conditionalFormatting sqref="G736">
    <cfRule type="cellIs" dxfId="143" priority="1096" stopIfTrue="1" operator="equal">
      <formula>4987</formula>
    </cfRule>
  </conditionalFormatting>
  <conditionalFormatting sqref="G736">
    <cfRule type="containsText" dxfId="142" priority="1097" operator="containsText" text="SISTEMA">
      <formula>NOT(ISERROR(SEARCH(("SISTEMA"),(G736))))</formula>
    </cfRule>
  </conditionalFormatting>
  <conditionalFormatting sqref="G198">
    <cfRule type="cellIs" dxfId="141" priority="1098" stopIfTrue="1" operator="equal">
      <formula>4987</formula>
    </cfRule>
  </conditionalFormatting>
  <conditionalFormatting sqref="G198">
    <cfRule type="cellIs" dxfId="140" priority="1099" stopIfTrue="1" operator="equal">
      <formula>4987</formula>
    </cfRule>
  </conditionalFormatting>
  <conditionalFormatting sqref="K198">
    <cfRule type="cellIs" dxfId="139" priority="1100" operator="lessThan">
      <formula>0</formula>
    </cfRule>
  </conditionalFormatting>
  <conditionalFormatting sqref="K198">
    <cfRule type="cellIs" dxfId="138" priority="1101" operator="greaterThan">
      <formula>164982</formula>
    </cfRule>
  </conditionalFormatting>
  <conditionalFormatting sqref="K100">
    <cfRule type="cellIs" dxfId="137" priority="1102" operator="lessThan">
      <formula>0</formula>
    </cfRule>
  </conditionalFormatting>
  <conditionalFormatting sqref="K101:K106">
    <cfRule type="cellIs" dxfId="136" priority="1103" operator="lessThan">
      <formula>0</formula>
    </cfRule>
  </conditionalFormatting>
  <conditionalFormatting sqref="G100">
    <cfRule type="containsText" dxfId="135" priority="1104" operator="containsText" text="SISTEMA">
      <formula>NOT(ISERROR(SEARCH(("SISTEMA"),(G100))))</formula>
    </cfRule>
  </conditionalFormatting>
  <conditionalFormatting sqref="K100:K106">
    <cfRule type="cellIs" dxfId="134" priority="1105" operator="greaterThan">
      <formula>164982</formula>
    </cfRule>
  </conditionalFormatting>
  <conditionalFormatting sqref="F100:F106">
    <cfRule type="containsText" dxfId="133" priority="1106" operator="containsText" text="CONDUCE">
      <formula>NOT(ISERROR(SEARCH(("CONDUCE"),(F100))))</formula>
    </cfRule>
  </conditionalFormatting>
  <conditionalFormatting sqref="G101:G106">
    <cfRule type="cellIs" dxfId="132" priority="1107" stopIfTrue="1" operator="equal">
      <formula>4987</formula>
    </cfRule>
  </conditionalFormatting>
  <conditionalFormatting sqref="G101:G106">
    <cfRule type="cellIs" dxfId="131" priority="1108" stopIfTrue="1" operator="equal">
      <formula>4987</formula>
    </cfRule>
  </conditionalFormatting>
  <conditionalFormatting sqref="G101:G106">
    <cfRule type="containsText" dxfId="130" priority="1109" operator="containsText" text="SISTEMA">
      <formula>NOT(ISERROR(SEARCH(("SISTEMA"),(G101))))</formula>
    </cfRule>
  </conditionalFormatting>
  <conditionalFormatting sqref="G271:G272">
    <cfRule type="cellIs" dxfId="129" priority="1110" stopIfTrue="1" operator="equal">
      <formula>4987</formula>
    </cfRule>
  </conditionalFormatting>
  <conditionalFormatting sqref="G271:G272">
    <cfRule type="cellIs" dxfId="128" priority="1111" stopIfTrue="1" operator="equal">
      <formula>4987</formula>
    </cfRule>
  </conditionalFormatting>
  <conditionalFormatting sqref="K270">
    <cfRule type="cellIs" dxfId="127" priority="1112" operator="lessThan">
      <formula>0</formula>
    </cfRule>
  </conditionalFormatting>
  <conditionalFormatting sqref="K271:K272">
    <cfRule type="cellIs" dxfId="126" priority="1113" operator="lessThan">
      <formula>0</formula>
    </cfRule>
  </conditionalFormatting>
  <conditionalFormatting sqref="G270:G272">
    <cfRule type="containsText" dxfId="125" priority="1114" operator="containsText" text="SISTEMA">
      <formula>NOT(ISERROR(SEARCH(("SISTEMA"),(G270))))</formula>
    </cfRule>
  </conditionalFormatting>
  <conditionalFormatting sqref="K270:K272">
    <cfRule type="cellIs" dxfId="124" priority="1115" operator="greaterThan">
      <formula>164982</formula>
    </cfRule>
  </conditionalFormatting>
  <conditionalFormatting sqref="F270:F272">
    <cfRule type="containsText" dxfId="123" priority="1116" operator="containsText" text="CONDUCE">
      <formula>NOT(ISERROR(SEARCH(("CONDUCE"),(F270))))</formula>
    </cfRule>
  </conditionalFormatting>
  <conditionalFormatting sqref="G496">
    <cfRule type="cellIs" dxfId="122" priority="1117" stopIfTrue="1" operator="equal">
      <formula>4987</formula>
    </cfRule>
  </conditionalFormatting>
  <conditionalFormatting sqref="G496">
    <cfRule type="cellIs" dxfId="121" priority="1118" stopIfTrue="1" operator="equal">
      <formula>4987</formula>
    </cfRule>
  </conditionalFormatting>
  <conditionalFormatting sqref="K496">
    <cfRule type="cellIs" dxfId="120" priority="1119" operator="lessThan">
      <formula>0</formula>
    </cfRule>
  </conditionalFormatting>
  <conditionalFormatting sqref="K495">
    <cfRule type="cellIs" dxfId="119" priority="1120" operator="lessThan">
      <formula>0</formula>
    </cfRule>
  </conditionalFormatting>
  <conditionalFormatting sqref="G495:G496">
    <cfRule type="containsText" dxfId="118" priority="1121" operator="containsText" text="SISTEMA">
      <formula>NOT(ISERROR(SEARCH(("SISTEMA"),(G495))))</formula>
    </cfRule>
  </conditionalFormatting>
  <conditionalFormatting sqref="K495:K496">
    <cfRule type="cellIs" dxfId="117" priority="1122" operator="greaterThan">
      <formula>164982</formula>
    </cfRule>
  </conditionalFormatting>
  <conditionalFormatting sqref="F495:F496">
    <cfRule type="containsText" dxfId="116" priority="1123" operator="containsText" text="CONDUCE">
      <formula>NOT(ISERROR(SEARCH(("CONDUCE"),(F495))))</formula>
    </cfRule>
  </conditionalFormatting>
  <conditionalFormatting sqref="G737">
    <cfRule type="cellIs" dxfId="115" priority="1124" stopIfTrue="1" operator="equal">
      <formula>4987</formula>
    </cfRule>
  </conditionalFormatting>
  <conditionalFormatting sqref="G737">
    <cfRule type="cellIs" dxfId="114" priority="1125" stopIfTrue="1" operator="equal">
      <formula>4987</formula>
    </cfRule>
  </conditionalFormatting>
  <conditionalFormatting sqref="G737">
    <cfRule type="containsText" dxfId="113" priority="1126" operator="containsText" text="SISTEMA">
      <formula>NOT(ISERROR(SEARCH(("SISTEMA"),(G737))))</formula>
    </cfRule>
  </conditionalFormatting>
  <conditionalFormatting sqref="G738">
    <cfRule type="cellIs" dxfId="112" priority="1127" stopIfTrue="1" operator="equal">
      <formula>4987</formula>
    </cfRule>
  </conditionalFormatting>
  <conditionalFormatting sqref="G738">
    <cfRule type="cellIs" dxfId="111" priority="1128" stopIfTrue="1" operator="equal">
      <formula>4987</formula>
    </cfRule>
  </conditionalFormatting>
  <conditionalFormatting sqref="G738">
    <cfRule type="containsText" dxfId="110" priority="1129" operator="containsText" text="SISTEMA">
      <formula>NOT(ISERROR(SEARCH(("SISTEMA"),(G738))))</formula>
    </cfRule>
  </conditionalFormatting>
  <conditionalFormatting sqref="G739">
    <cfRule type="cellIs" dxfId="109" priority="1130" stopIfTrue="1" operator="equal">
      <formula>4987</formula>
    </cfRule>
  </conditionalFormatting>
  <conditionalFormatting sqref="G739">
    <cfRule type="cellIs" dxfId="108" priority="1131" stopIfTrue="1" operator="equal">
      <formula>4987</formula>
    </cfRule>
  </conditionalFormatting>
  <conditionalFormatting sqref="G739">
    <cfRule type="containsText" dxfId="107" priority="1132" operator="containsText" text="SISTEMA">
      <formula>NOT(ISERROR(SEARCH(("SISTEMA"),(G739))))</formula>
    </cfRule>
  </conditionalFormatting>
  <conditionalFormatting sqref="G740">
    <cfRule type="cellIs" dxfId="106" priority="1133" stopIfTrue="1" operator="equal">
      <formula>4987</formula>
    </cfRule>
  </conditionalFormatting>
  <conditionalFormatting sqref="G740">
    <cfRule type="cellIs" dxfId="105" priority="1134" stopIfTrue="1" operator="equal">
      <formula>4987</formula>
    </cfRule>
  </conditionalFormatting>
  <conditionalFormatting sqref="G740">
    <cfRule type="containsText" dxfId="104" priority="1135" operator="containsText" text="SISTEMA">
      <formula>NOT(ISERROR(SEARCH(("SISTEMA"),(G740))))</formula>
    </cfRule>
  </conditionalFormatting>
  <conditionalFormatting sqref="F741:F757 F759">
    <cfRule type="containsText" dxfId="103" priority="1136" operator="containsText" text="CONDUCE">
      <formula>NOT(ISERROR(SEARCH(("CONDUCE"),(F741))))</formula>
    </cfRule>
  </conditionalFormatting>
  <conditionalFormatting sqref="G741">
    <cfRule type="cellIs" dxfId="102" priority="1137" stopIfTrue="1" operator="equal">
      <formula>4987</formula>
    </cfRule>
  </conditionalFormatting>
  <conditionalFormatting sqref="G741">
    <cfRule type="cellIs" dxfId="101" priority="1138" stopIfTrue="1" operator="equal">
      <formula>4987</formula>
    </cfRule>
  </conditionalFormatting>
  <conditionalFormatting sqref="G741">
    <cfRule type="containsText" dxfId="100" priority="1139" operator="containsText" text="SISTEMA">
      <formula>NOT(ISERROR(SEARCH(("SISTEMA"),(G741))))</formula>
    </cfRule>
  </conditionalFormatting>
  <conditionalFormatting sqref="G1101">
    <cfRule type="cellIs" dxfId="99" priority="1140" stopIfTrue="1" operator="equal">
      <formula>4987</formula>
    </cfRule>
  </conditionalFormatting>
  <conditionalFormatting sqref="G1101">
    <cfRule type="cellIs" dxfId="98" priority="1141" stopIfTrue="1" operator="equal">
      <formula>4987</formula>
    </cfRule>
  </conditionalFormatting>
  <conditionalFormatting sqref="G1101">
    <cfRule type="containsText" dxfId="97" priority="1142" operator="containsText" text="SISTEMA">
      <formula>NOT(ISERROR(SEARCH(("SISTEMA"),(G1101))))</formula>
    </cfRule>
  </conditionalFormatting>
  <conditionalFormatting sqref="G68">
    <cfRule type="cellIs" dxfId="96" priority="1143" stopIfTrue="1" operator="equal">
      <formula>4987</formula>
    </cfRule>
  </conditionalFormatting>
  <conditionalFormatting sqref="G68">
    <cfRule type="cellIs" dxfId="95" priority="1144" stopIfTrue="1" operator="equal">
      <formula>4987</formula>
    </cfRule>
  </conditionalFormatting>
  <conditionalFormatting sqref="K67">
    <cfRule type="cellIs" dxfId="94" priority="1145" operator="lessThan">
      <formula>0</formula>
    </cfRule>
  </conditionalFormatting>
  <conditionalFormatting sqref="K68">
    <cfRule type="cellIs" dxfId="93" priority="1146" operator="lessThan">
      <formula>0</formula>
    </cfRule>
  </conditionalFormatting>
  <conditionalFormatting sqref="G67:G68">
    <cfRule type="containsText" dxfId="92" priority="1147" operator="containsText" text="SISTEMA">
      <formula>NOT(ISERROR(SEARCH(("SISTEMA"),(G67))))</formula>
    </cfRule>
  </conditionalFormatting>
  <conditionalFormatting sqref="K67:K68">
    <cfRule type="cellIs" dxfId="91" priority="1148" operator="greaterThan">
      <formula>164982</formula>
    </cfRule>
  </conditionalFormatting>
  <conditionalFormatting sqref="F67:F68">
    <cfRule type="containsText" dxfId="90" priority="1149" operator="containsText" text="CONDUCE">
      <formula>NOT(ISERROR(SEARCH(("CONDUCE"),(F67))))</formula>
    </cfRule>
  </conditionalFormatting>
  <conditionalFormatting sqref="G48:G52">
    <cfRule type="cellIs" dxfId="89" priority="1150" stopIfTrue="1" operator="equal">
      <formula>4987</formula>
    </cfRule>
  </conditionalFormatting>
  <conditionalFormatting sqref="G48:G52">
    <cfRule type="cellIs" dxfId="88" priority="1151" stopIfTrue="1" operator="equal">
      <formula>4987</formula>
    </cfRule>
  </conditionalFormatting>
  <conditionalFormatting sqref="G48:G52">
    <cfRule type="containsText" dxfId="87" priority="1152" operator="containsText" text="SISTEMA">
      <formula>NOT(ISERROR(SEARCH(("SISTEMA"),(G48))))</formula>
    </cfRule>
  </conditionalFormatting>
  <conditionalFormatting sqref="G742">
    <cfRule type="cellIs" dxfId="86" priority="1153" stopIfTrue="1" operator="equal">
      <formula>4987</formula>
    </cfRule>
  </conditionalFormatting>
  <conditionalFormatting sqref="G742">
    <cfRule type="cellIs" dxfId="85" priority="1154" stopIfTrue="1" operator="equal">
      <formula>4987</formula>
    </cfRule>
  </conditionalFormatting>
  <conditionalFormatting sqref="G742">
    <cfRule type="containsText" dxfId="84" priority="1155" operator="containsText" text="SISTEMA">
      <formula>NOT(ISERROR(SEARCH(("SISTEMA"),(G742))))</formula>
    </cfRule>
  </conditionalFormatting>
  <conditionalFormatting sqref="G75">
    <cfRule type="cellIs" dxfId="83" priority="1156" stopIfTrue="1" operator="equal">
      <formula>4987</formula>
    </cfRule>
  </conditionalFormatting>
  <conditionalFormatting sqref="G75">
    <cfRule type="cellIs" dxfId="82" priority="1157" stopIfTrue="1" operator="equal">
      <formula>4987</formula>
    </cfRule>
  </conditionalFormatting>
  <conditionalFormatting sqref="K73">
    <cfRule type="cellIs" dxfId="81" priority="1158" operator="lessThan">
      <formula>0</formula>
    </cfRule>
  </conditionalFormatting>
  <conditionalFormatting sqref="K74:K75">
    <cfRule type="cellIs" dxfId="80" priority="1159" operator="lessThan">
      <formula>0</formula>
    </cfRule>
  </conditionalFormatting>
  <conditionalFormatting sqref="G73 G75">
    <cfRule type="containsText" dxfId="79" priority="1160" operator="containsText" text="SISTEMA">
      <formula>NOT(ISERROR(SEARCH(("SISTEMA"),(G73))))</formula>
    </cfRule>
  </conditionalFormatting>
  <conditionalFormatting sqref="K73:K75">
    <cfRule type="cellIs" dxfId="78" priority="1161" operator="greaterThan">
      <formula>164982</formula>
    </cfRule>
  </conditionalFormatting>
  <conditionalFormatting sqref="F73:F75">
    <cfRule type="containsText" dxfId="77" priority="1162" operator="containsText" text="CONDUCE">
      <formula>NOT(ISERROR(SEARCH(("CONDUCE"),(F73))))</formula>
    </cfRule>
  </conditionalFormatting>
  <conditionalFormatting sqref="G1103">
    <cfRule type="cellIs" dxfId="76" priority="1163" stopIfTrue="1" operator="equal">
      <formula>4987</formula>
    </cfRule>
  </conditionalFormatting>
  <conditionalFormatting sqref="G1103">
    <cfRule type="cellIs" dxfId="75" priority="1164" stopIfTrue="1" operator="equal">
      <formula>4987</formula>
    </cfRule>
  </conditionalFormatting>
  <conditionalFormatting sqref="K1103">
    <cfRule type="cellIs" dxfId="74" priority="1165" operator="lessThan">
      <formula>0</formula>
    </cfRule>
  </conditionalFormatting>
  <conditionalFormatting sqref="K1102">
    <cfRule type="cellIs" dxfId="73" priority="1166" operator="lessThan">
      <formula>0</formula>
    </cfRule>
  </conditionalFormatting>
  <conditionalFormatting sqref="G1102:G1103">
    <cfRule type="containsText" dxfId="72" priority="1167" operator="containsText" text="SISTEMA">
      <formula>NOT(ISERROR(SEARCH(("SISTEMA"),(G1102))))</formula>
    </cfRule>
  </conditionalFormatting>
  <conditionalFormatting sqref="K1102:K1103">
    <cfRule type="cellIs" dxfId="71" priority="1168" operator="greaterThan">
      <formula>164982</formula>
    </cfRule>
  </conditionalFormatting>
  <conditionalFormatting sqref="F1102:F1103">
    <cfRule type="containsText" dxfId="70" priority="1169" operator="containsText" text="CONDUCE">
      <formula>NOT(ISERROR(SEARCH(("CONDUCE"),(F1102))))</formula>
    </cfRule>
  </conditionalFormatting>
  <conditionalFormatting sqref="G671">
    <cfRule type="cellIs" dxfId="69" priority="1170" stopIfTrue="1" operator="equal">
      <formula>4987</formula>
    </cfRule>
  </conditionalFormatting>
  <conditionalFormatting sqref="G671">
    <cfRule type="cellIs" dxfId="68" priority="1171" stopIfTrue="1" operator="equal">
      <formula>4987</formula>
    </cfRule>
  </conditionalFormatting>
  <conditionalFormatting sqref="K671">
    <cfRule type="cellIs" dxfId="67" priority="1172" operator="lessThan">
      <formula>0</formula>
    </cfRule>
  </conditionalFormatting>
  <conditionalFormatting sqref="K670">
    <cfRule type="cellIs" dxfId="66" priority="1173" operator="lessThan">
      <formula>0</formula>
    </cfRule>
  </conditionalFormatting>
  <conditionalFormatting sqref="G670:G671">
    <cfRule type="containsText" dxfId="65" priority="1174" operator="containsText" text="SISTEMA">
      <formula>NOT(ISERROR(SEARCH(("SISTEMA"),(G670))))</formula>
    </cfRule>
  </conditionalFormatting>
  <conditionalFormatting sqref="K670:K671">
    <cfRule type="cellIs" dxfId="64" priority="1175" operator="greaterThan">
      <formula>164982</formula>
    </cfRule>
  </conditionalFormatting>
  <conditionalFormatting sqref="F670:F671">
    <cfRule type="containsText" dxfId="63" priority="1176" operator="containsText" text="CONDUCE">
      <formula>NOT(ISERROR(SEARCH(("CONDUCE"),(F670))))</formula>
    </cfRule>
  </conditionalFormatting>
  <conditionalFormatting sqref="G74">
    <cfRule type="containsText" dxfId="62" priority="1177" operator="containsText" text="CONDUCE">
      <formula>NOT(ISERROR(SEARCH(("CONDUCE"),(G74))))</formula>
    </cfRule>
  </conditionalFormatting>
  <conditionalFormatting sqref="G310">
    <cfRule type="containsText" dxfId="61" priority="1178" operator="containsText" text="SISTEMA">
      <formula>NOT(ISERROR(SEARCH(("SISTEMA"),(G310))))</formula>
    </cfRule>
  </conditionalFormatting>
  <conditionalFormatting sqref="G310">
    <cfRule type="cellIs" dxfId="60" priority="1179" stopIfTrue="1" operator="equal">
      <formula>4987</formula>
    </cfRule>
  </conditionalFormatting>
  <conditionalFormatting sqref="G310">
    <cfRule type="cellIs" dxfId="59" priority="1180" stopIfTrue="1" operator="equal">
      <formula>4987</formula>
    </cfRule>
  </conditionalFormatting>
  <conditionalFormatting sqref="G743">
    <cfRule type="cellIs" dxfId="58" priority="1181" stopIfTrue="1" operator="equal">
      <formula>4987</formula>
    </cfRule>
  </conditionalFormatting>
  <conditionalFormatting sqref="G743">
    <cfRule type="cellIs" dxfId="57" priority="1182" stopIfTrue="1" operator="equal">
      <formula>4987</formula>
    </cfRule>
  </conditionalFormatting>
  <conditionalFormatting sqref="G743">
    <cfRule type="containsText" dxfId="56" priority="1183" operator="containsText" text="SISTEMA">
      <formula>NOT(ISERROR(SEARCH(("SISTEMA"),(G743))))</formula>
    </cfRule>
  </conditionalFormatting>
  <conditionalFormatting sqref="G744">
    <cfRule type="cellIs" dxfId="55" priority="1184" stopIfTrue="1" operator="equal">
      <formula>4987</formula>
    </cfRule>
  </conditionalFormatting>
  <conditionalFormatting sqref="G744">
    <cfRule type="cellIs" dxfId="54" priority="1185" stopIfTrue="1" operator="equal">
      <formula>4987</formula>
    </cfRule>
  </conditionalFormatting>
  <conditionalFormatting sqref="G744">
    <cfRule type="containsText" dxfId="53" priority="1186" operator="containsText" text="SISTEMA">
      <formula>NOT(ISERROR(SEARCH(("SISTEMA"),(G744))))</formula>
    </cfRule>
  </conditionalFormatting>
  <conditionalFormatting sqref="G745">
    <cfRule type="cellIs" dxfId="52" priority="1187" stopIfTrue="1" operator="equal">
      <formula>4987</formula>
    </cfRule>
  </conditionalFormatting>
  <conditionalFormatting sqref="G745">
    <cfRule type="cellIs" dxfId="51" priority="1188" stopIfTrue="1" operator="equal">
      <formula>4987</formula>
    </cfRule>
  </conditionalFormatting>
  <conditionalFormatting sqref="G745">
    <cfRule type="containsText" dxfId="50" priority="1189" operator="containsText" text="SISTEMA">
      <formula>NOT(ISERROR(SEARCH(("SISTEMA"),(G745))))</formula>
    </cfRule>
  </conditionalFormatting>
  <conditionalFormatting sqref="G746">
    <cfRule type="cellIs" dxfId="49" priority="1190" stopIfTrue="1" operator="equal">
      <formula>4987</formula>
    </cfRule>
  </conditionalFormatting>
  <conditionalFormatting sqref="G746">
    <cfRule type="cellIs" dxfId="48" priority="1191" stopIfTrue="1" operator="equal">
      <formula>4987</formula>
    </cfRule>
  </conditionalFormatting>
  <conditionalFormatting sqref="G746">
    <cfRule type="containsText" dxfId="47" priority="1192" operator="containsText" text="SISTEMA">
      <formula>NOT(ISERROR(SEARCH(("SISTEMA"),(G746))))</formula>
    </cfRule>
  </conditionalFormatting>
  <conditionalFormatting sqref="G747">
    <cfRule type="cellIs" dxfId="46" priority="1193" stopIfTrue="1" operator="equal">
      <formula>4987</formula>
    </cfRule>
  </conditionalFormatting>
  <conditionalFormatting sqref="G747">
    <cfRule type="cellIs" dxfId="45" priority="1194" stopIfTrue="1" operator="equal">
      <formula>4987</formula>
    </cfRule>
  </conditionalFormatting>
  <conditionalFormatting sqref="G747">
    <cfRule type="containsText" dxfId="44" priority="1195" operator="containsText" text="SISTEMA">
      <formula>NOT(ISERROR(SEARCH(("SISTEMA"),(G747))))</formula>
    </cfRule>
  </conditionalFormatting>
  <conditionalFormatting sqref="G748:G759">
    <cfRule type="cellIs" dxfId="43" priority="1196" stopIfTrue="1" operator="equal">
      <formula>4987</formula>
    </cfRule>
  </conditionalFormatting>
  <conditionalFormatting sqref="G748:G759">
    <cfRule type="cellIs" dxfId="42" priority="1197" stopIfTrue="1" operator="equal">
      <formula>4987</formula>
    </cfRule>
  </conditionalFormatting>
  <conditionalFormatting sqref="G748:G759">
    <cfRule type="containsText" dxfId="41" priority="1198" operator="containsText" text="SISTEMA">
      <formula>NOT(ISERROR(SEARCH(("SISTEMA"),(G748))))</formula>
    </cfRule>
  </conditionalFormatting>
  <conditionalFormatting sqref="G174">
    <cfRule type="cellIs" dxfId="40" priority="36" stopIfTrue="1" operator="equal">
      <formula>4987</formula>
    </cfRule>
  </conditionalFormatting>
  <conditionalFormatting sqref="G174">
    <cfRule type="cellIs" dxfId="39" priority="37" stopIfTrue="1" operator="equal">
      <formula>4987</formula>
    </cfRule>
  </conditionalFormatting>
  <conditionalFormatting sqref="K174">
    <cfRule type="cellIs" dxfId="38" priority="38" operator="lessThan">
      <formula>0</formula>
    </cfRule>
  </conditionalFormatting>
  <conditionalFormatting sqref="G174">
    <cfRule type="containsText" dxfId="37" priority="39" operator="containsText" text="SISTEMA">
      <formula>NOT(ISERROR(SEARCH(("SISTEMA"),(G174))))</formula>
    </cfRule>
  </conditionalFormatting>
  <conditionalFormatting sqref="K174">
    <cfRule type="cellIs" dxfId="36" priority="40" operator="greaterThan">
      <formula>164982</formula>
    </cfRule>
  </conditionalFormatting>
  <conditionalFormatting sqref="F174">
    <cfRule type="containsText" dxfId="35" priority="41" operator="containsText" text="CONDUCE">
      <formula>NOT(ISERROR(SEARCH(("CONDUCE"),(F174))))</formula>
    </cfRule>
  </conditionalFormatting>
  <conditionalFormatting sqref="G173">
    <cfRule type="cellIs" dxfId="34" priority="30" stopIfTrue="1" operator="equal">
      <formula>4987</formula>
    </cfRule>
  </conditionalFormatting>
  <conditionalFormatting sqref="G173">
    <cfRule type="cellIs" dxfId="33" priority="31" stopIfTrue="1" operator="equal">
      <formula>4987</formula>
    </cfRule>
  </conditionalFormatting>
  <conditionalFormatting sqref="K173">
    <cfRule type="cellIs" dxfId="32" priority="32" operator="lessThan">
      <formula>0</formula>
    </cfRule>
  </conditionalFormatting>
  <conditionalFormatting sqref="G173">
    <cfRule type="containsText" dxfId="31" priority="33" operator="containsText" text="SISTEMA">
      <formula>NOT(ISERROR(SEARCH(("SISTEMA"),(G173))))</formula>
    </cfRule>
  </conditionalFormatting>
  <conditionalFormatting sqref="K173">
    <cfRule type="cellIs" dxfId="30" priority="34" operator="greaterThan">
      <formula>164982</formula>
    </cfRule>
  </conditionalFormatting>
  <conditionalFormatting sqref="F173">
    <cfRule type="containsText" dxfId="29" priority="35" operator="containsText" text="CONDUCE">
      <formula>NOT(ISERROR(SEARCH(("CONDUCE"),(F173))))</formula>
    </cfRule>
  </conditionalFormatting>
  <conditionalFormatting sqref="K575">
    <cfRule type="cellIs" dxfId="28" priority="24" operator="lessThan">
      <formula>0</formula>
    </cfRule>
  </conditionalFormatting>
  <conditionalFormatting sqref="G575">
    <cfRule type="cellIs" dxfId="27" priority="25" stopIfTrue="1" operator="equal">
      <formula>4987</formula>
    </cfRule>
  </conditionalFormatting>
  <conditionalFormatting sqref="G575">
    <cfRule type="cellIs" dxfId="26" priority="26" stopIfTrue="1" operator="equal">
      <formula>4987</formula>
    </cfRule>
  </conditionalFormatting>
  <conditionalFormatting sqref="G575">
    <cfRule type="containsText" dxfId="25" priority="27" operator="containsText" text="SISTEMA">
      <formula>NOT(ISERROR(SEARCH(("SISTEMA"),(G575))))</formula>
    </cfRule>
  </conditionalFormatting>
  <conditionalFormatting sqref="K575">
    <cfRule type="cellIs" dxfId="24" priority="28" operator="greaterThan">
      <formula>164982</formula>
    </cfRule>
  </conditionalFormatting>
  <conditionalFormatting sqref="F575">
    <cfRule type="containsText" dxfId="23" priority="29" operator="containsText" text="CONDUCE">
      <formula>NOT(ISERROR(SEARCH(("CONDUCE"),(F575))))</formula>
    </cfRule>
  </conditionalFormatting>
  <conditionalFormatting sqref="K349">
    <cfRule type="cellIs" dxfId="22" priority="20" operator="lessThan">
      <formula>0</formula>
    </cfRule>
  </conditionalFormatting>
  <conditionalFormatting sqref="G349">
    <cfRule type="containsText" dxfId="21" priority="21" operator="containsText" text="SISTEMA">
      <formula>NOT(ISERROR(SEARCH(("SISTEMA"),(G349))))</formula>
    </cfRule>
  </conditionalFormatting>
  <conditionalFormatting sqref="K349">
    <cfRule type="cellIs" dxfId="20" priority="22" operator="greaterThan">
      <formula>164982</formula>
    </cfRule>
  </conditionalFormatting>
  <conditionalFormatting sqref="F349">
    <cfRule type="containsText" dxfId="19" priority="23" operator="containsText" text="CONDUCE">
      <formula>NOT(ISERROR(SEARCH(("CONDUCE"),(F349))))</formula>
    </cfRule>
  </conditionalFormatting>
  <conditionalFormatting sqref="G588">
    <cfRule type="cellIs" dxfId="18" priority="17" stopIfTrue="1" operator="equal">
      <formula>4987</formula>
    </cfRule>
  </conditionalFormatting>
  <conditionalFormatting sqref="G588">
    <cfRule type="cellIs" dxfId="17" priority="18" stopIfTrue="1" operator="equal">
      <formula>4987</formula>
    </cfRule>
  </conditionalFormatting>
  <conditionalFormatting sqref="G588">
    <cfRule type="containsText" dxfId="16" priority="19" operator="containsText" text="SISTEMA">
      <formula>NOT(ISERROR(SEARCH(("SISTEMA"),(G588))))</formula>
    </cfRule>
  </conditionalFormatting>
  <conditionalFormatting sqref="K921:K922">
    <cfRule type="cellIs" dxfId="15" priority="9" operator="lessThan">
      <formula>0</formula>
    </cfRule>
  </conditionalFormatting>
  <conditionalFormatting sqref="G922">
    <cfRule type="cellIs" dxfId="14" priority="10" stopIfTrue="1" operator="equal">
      <formula>4987</formula>
    </cfRule>
  </conditionalFormatting>
  <conditionalFormatting sqref="G922">
    <cfRule type="cellIs" dxfId="13" priority="11" stopIfTrue="1" operator="equal">
      <formula>4987</formula>
    </cfRule>
  </conditionalFormatting>
  <conditionalFormatting sqref="K921">
    <cfRule type="cellIs" dxfId="12" priority="12" operator="lessThan">
      <formula>0</formula>
    </cfRule>
  </conditionalFormatting>
  <conditionalFormatting sqref="K922">
    <cfRule type="cellIs" dxfId="11" priority="13" operator="lessThan">
      <formula>0</formula>
    </cfRule>
  </conditionalFormatting>
  <conditionalFormatting sqref="G922">
    <cfRule type="containsText" dxfId="10" priority="14" operator="containsText" text="SISTEMA">
      <formula>NOT(ISERROR(SEARCH(("SISTEMA"),(G922))))</formula>
    </cfRule>
  </conditionalFormatting>
  <conditionalFormatting sqref="K921:K922">
    <cfRule type="cellIs" dxfId="9" priority="15" operator="greaterThan">
      <formula>164982</formula>
    </cfRule>
  </conditionalFormatting>
  <conditionalFormatting sqref="F922">
    <cfRule type="containsText" dxfId="8" priority="16" operator="containsText" text="CONDUCE">
      <formula>NOT(ISERROR(SEARCH(("CONDUCE"),(F922))))</formula>
    </cfRule>
  </conditionalFormatting>
  <conditionalFormatting sqref="K1295">
    <cfRule type="cellIs" dxfId="7" priority="7" operator="lessThan">
      <formula>0</formula>
    </cfRule>
  </conditionalFormatting>
  <conditionalFormatting sqref="K1295">
    <cfRule type="cellIs" dxfId="6" priority="8" operator="greaterThan">
      <formula>164982</formula>
    </cfRule>
  </conditionalFormatting>
  <conditionalFormatting sqref="H757">
    <cfRule type="containsText" dxfId="5" priority="3" operator="containsText" text="SISTEMA">
      <formula>NOT(ISERROR(SEARCH(("SISTEMA"),(H757))))</formula>
    </cfRule>
  </conditionalFormatting>
  <conditionalFormatting sqref="H757">
    <cfRule type="cellIs" dxfId="4" priority="4" stopIfTrue="1" operator="equal">
      <formula>4987</formula>
    </cfRule>
  </conditionalFormatting>
  <conditionalFormatting sqref="H757">
    <cfRule type="cellIs" dxfId="3" priority="5" stopIfTrue="1" operator="equal">
      <formula>4987</formula>
    </cfRule>
  </conditionalFormatting>
  <conditionalFormatting sqref="H757">
    <cfRule type="containsText" dxfId="2" priority="6" operator="containsText" text="SISTEMA">
      <formula>NOT(ISERROR(SEARCH(("SISTEMA"),(H757))))</formula>
    </cfRule>
  </conditionalFormatting>
  <conditionalFormatting sqref="F758">
    <cfRule type="containsText" dxfId="1" priority="1" operator="containsText" text="CONDUCE">
      <formula>NOT(ISERROR(SEARCH(("CONDUCE"),(F758))))</formula>
    </cfRule>
  </conditionalFormatting>
  <conditionalFormatting sqref="F758">
    <cfRule type="containsText" dxfId="0" priority="2" operator="containsText" text="CONDUCE">
      <formula>NOT(ISERROR(SEARCH(("CONDUCE"),(F758))))</formula>
    </cfRule>
  </conditionalFormatting>
  <pageMargins left="0.70866141732283472" right="0.70866141732283472" top="0.74803149606299213" bottom="0.74803149606299213" header="0.31496062992125984" footer="0.31496062992125984"/>
  <pageSetup scale="40" orientation="landscape" horizontalDpi="0" verticalDpi="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2023-03-06T16:22:07Z</cp:lastPrinted>
  <dcterms:created xsi:type="dcterms:W3CDTF">2021-09-13T15:58:24Z</dcterms:created>
  <dcterms:modified xsi:type="dcterms:W3CDTF">2023-03-07T15:48:21Z</dcterms:modified>
</cp:coreProperties>
</file>